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ΕΙΔΗ ΔΙΑΤΡΟΦΗΣ\2025\"/>
    </mc:Choice>
  </mc:AlternateContent>
  <xr:revisionPtr revIDLastSave="0" documentId="13_ncr:1_{FF6ECDA6-F077-4377-9F29-98175F456409}" xr6:coauthVersionLast="47" xr6:coauthVersionMax="47" xr10:uidLastSave="{00000000-0000-0000-0000-000000000000}"/>
  <bookViews>
    <workbookView xWindow="-120" yWindow="-120" windowWidth="29040" windowHeight="15720" activeTab="1" xr2:uid="{FB93E8F0-0E8D-4461-95EB-EFDDAEEEDFF4}"/>
  </bookViews>
  <sheets>
    <sheet name="ΣΥΝΟΛΙΚΟΣ" sheetId="1" r:id="rId1"/>
    <sheet name="ΔΙΑΓΩΝΙΣΜΟΥ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4" l="1"/>
  <c r="H194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94" i="4" s="1"/>
  <c r="H68" i="4"/>
  <c r="H67" i="4"/>
  <c r="H66" i="4"/>
  <c r="H65" i="4"/>
  <c r="H64" i="4"/>
  <c r="H63" i="4"/>
  <c r="H62" i="4"/>
  <c r="H61" i="4"/>
  <c r="H60" i="4"/>
  <c r="H53" i="4"/>
  <c r="H54" i="4" s="1"/>
  <c r="H55" i="4" s="1"/>
  <c r="H46" i="4"/>
  <c r="H45" i="4"/>
  <c r="H44" i="4"/>
  <c r="H43" i="4"/>
  <c r="H36" i="4"/>
  <c r="H37" i="4" s="1"/>
  <c r="H35" i="4"/>
  <c r="H28" i="4"/>
  <c r="H29" i="4" s="1"/>
  <c r="H21" i="4"/>
  <c r="H22" i="4" s="1"/>
  <c r="H14" i="4"/>
  <c r="H13" i="4"/>
  <c r="H12" i="4"/>
  <c r="H5" i="4"/>
  <c r="H4" i="4"/>
  <c r="H6" i="4" s="1"/>
  <c r="F195" i="1"/>
  <c r="F194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5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0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60" i="1"/>
  <c r="F53" i="1"/>
  <c r="F44" i="1"/>
  <c r="F45" i="1"/>
  <c r="F46" i="1"/>
  <c r="F43" i="1"/>
  <c r="F36" i="1"/>
  <c r="F35" i="1"/>
  <c r="F28" i="1"/>
  <c r="L21" i="1"/>
  <c r="F21" i="1"/>
  <c r="F13" i="1"/>
  <c r="F14" i="1"/>
  <c r="F12" i="1"/>
  <c r="F5" i="1"/>
  <c r="F4" i="1"/>
  <c r="J13" i="1"/>
  <c r="K13" i="1"/>
  <c r="H15" i="4" l="1"/>
  <c r="H196" i="4"/>
  <c r="H197" i="4" s="1"/>
  <c r="H198" i="4" s="1"/>
  <c r="H23" i="4"/>
  <c r="H24" i="4" s="1"/>
  <c r="H152" i="4"/>
  <c r="H188" i="4"/>
  <c r="H189" i="4" s="1"/>
  <c r="H190" i="4" s="1"/>
  <c r="H47" i="4"/>
  <c r="H48" i="4" s="1"/>
  <c r="H49" i="4" s="1"/>
  <c r="H95" i="4"/>
  <c r="H96" i="4"/>
  <c r="H30" i="4"/>
  <c r="H31" i="4" s="1"/>
  <c r="H7" i="4"/>
  <c r="H8" i="4" s="1"/>
  <c r="H38" i="4"/>
  <c r="H39" i="4" s="1"/>
  <c r="H56" i="4"/>
  <c r="L13" i="1"/>
  <c r="H16" i="4" l="1"/>
  <c r="H17" i="4" s="1"/>
  <c r="H199" i="4"/>
  <c r="H200" i="4" s="1"/>
  <c r="H201" i="4" s="1"/>
  <c r="H153" i="4"/>
  <c r="H154" i="4" s="1"/>
  <c r="J4" i="4"/>
  <c r="L160" i="1"/>
  <c r="J160" i="1"/>
  <c r="K160" i="1"/>
  <c r="J150" i="1"/>
  <c r="L150" i="1"/>
  <c r="K150" i="1"/>
  <c r="J149" i="1"/>
  <c r="L149" i="1"/>
  <c r="K149" i="1"/>
  <c r="J148" i="1"/>
  <c r="L148" i="1"/>
  <c r="K148" i="1"/>
  <c r="J147" i="1"/>
  <c r="L147" i="1"/>
  <c r="K147" i="1"/>
  <c r="J141" i="1"/>
  <c r="L141" i="1"/>
  <c r="K141" i="1"/>
  <c r="J114" i="1"/>
  <c r="L114" i="1"/>
  <c r="K114" i="1"/>
  <c r="J112" i="1"/>
  <c r="L112" i="1"/>
  <c r="J106" i="1"/>
  <c r="L106" i="1"/>
  <c r="K112" i="1"/>
  <c r="K106" i="1"/>
  <c r="J3" i="4" l="1"/>
  <c r="J5" i="4" s="1"/>
  <c r="K101" i="1"/>
  <c r="J101" i="1"/>
  <c r="J103" i="1"/>
  <c r="J104" i="1"/>
  <c r="J105" i="1"/>
  <c r="J107" i="1"/>
  <c r="J108" i="1"/>
  <c r="J109" i="1"/>
  <c r="J110" i="1"/>
  <c r="J111" i="1"/>
  <c r="J113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2" i="1"/>
  <c r="J143" i="1"/>
  <c r="J144" i="1"/>
  <c r="J145" i="1"/>
  <c r="J146" i="1"/>
  <c r="J100" i="1"/>
  <c r="K103" i="1"/>
  <c r="K105" i="1"/>
  <c r="K107" i="1"/>
  <c r="K108" i="1"/>
  <c r="K109" i="1"/>
  <c r="K110" i="1"/>
  <c r="K111" i="1"/>
  <c r="K113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2" i="1"/>
  <c r="K143" i="1"/>
  <c r="K144" i="1"/>
  <c r="K145" i="1"/>
  <c r="K146" i="1"/>
  <c r="K100" i="1"/>
  <c r="K102" i="1"/>
  <c r="J151" i="1"/>
  <c r="J194" i="1"/>
  <c r="K194" i="1"/>
  <c r="J195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59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59" i="1"/>
  <c r="J65" i="1"/>
  <c r="J66" i="1"/>
  <c r="K65" i="1"/>
  <c r="K66" i="1"/>
  <c r="J82" i="1"/>
  <c r="J83" i="1"/>
  <c r="K84" i="1"/>
  <c r="J85" i="1"/>
  <c r="J86" i="1"/>
  <c r="J87" i="1"/>
  <c r="J88" i="1"/>
  <c r="J89" i="1"/>
  <c r="J90" i="1"/>
  <c r="J91" i="1"/>
  <c r="K92" i="1"/>
  <c r="J93" i="1"/>
  <c r="J71" i="1"/>
  <c r="J72" i="1"/>
  <c r="J73" i="1"/>
  <c r="J74" i="1"/>
  <c r="J75" i="1"/>
  <c r="J76" i="1"/>
  <c r="J77" i="1"/>
  <c r="J78" i="1"/>
  <c r="J79" i="1"/>
  <c r="J80" i="1"/>
  <c r="J81" i="1"/>
  <c r="J61" i="1"/>
  <c r="J62" i="1"/>
  <c r="J63" i="1"/>
  <c r="J64" i="1"/>
  <c r="J68" i="1"/>
  <c r="J70" i="1"/>
  <c r="J53" i="1"/>
  <c r="J54" i="1" s="1"/>
  <c r="K53" i="1"/>
  <c r="J44" i="1"/>
  <c r="J45" i="1"/>
  <c r="J46" i="1"/>
  <c r="J43" i="1"/>
  <c r="J36" i="1"/>
  <c r="J35" i="1"/>
  <c r="K36" i="1"/>
  <c r="J28" i="1"/>
  <c r="K28" i="1"/>
  <c r="J21" i="1"/>
  <c r="K21" i="1"/>
  <c r="J14" i="1"/>
  <c r="J12" i="1"/>
  <c r="K14" i="1"/>
  <c r="K54" i="1" l="1"/>
  <c r="K55" i="1" s="1"/>
  <c r="L14" i="1"/>
  <c r="L28" i="1"/>
  <c r="J37" i="1"/>
  <c r="J38" i="1" s="1"/>
  <c r="L36" i="1"/>
  <c r="J15" i="1"/>
  <c r="K88" i="1"/>
  <c r="J92" i="1"/>
  <c r="J84" i="1"/>
  <c r="K151" i="1"/>
  <c r="K90" i="1"/>
  <c r="K86" i="1"/>
  <c r="K82" i="1"/>
  <c r="J47" i="1"/>
  <c r="K46" i="1"/>
  <c r="K44" i="1"/>
  <c r="J55" i="1"/>
  <c r="J60" i="1"/>
  <c r="K60" i="1"/>
  <c r="J69" i="1"/>
  <c r="K69" i="1"/>
  <c r="J67" i="1"/>
  <c r="K67" i="1"/>
  <c r="J22" i="1"/>
  <c r="K43" i="1"/>
  <c r="K45" i="1"/>
  <c r="K80" i="1"/>
  <c r="K78" i="1"/>
  <c r="K76" i="1"/>
  <c r="K74" i="1"/>
  <c r="K72" i="1"/>
  <c r="K70" i="1"/>
  <c r="K68" i="1"/>
  <c r="K64" i="1"/>
  <c r="K62" i="1"/>
  <c r="J196" i="1"/>
  <c r="J102" i="1"/>
  <c r="J152" i="1" s="1"/>
  <c r="J153" i="1" s="1"/>
  <c r="K93" i="1"/>
  <c r="K91" i="1"/>
  <c r="K89" i="1"/>
  <c r="K87" i="1"/>
  <c r="K85" i="1"/>
  <c r="K83" i="1"/>
  <c r="K81" i="1"/>
  <c r="K79" i="1"/>
  <c r="K77" i="1"/>
  <c r="K75" i="1"/>
  <c r="K73" i="1"/>
  <c r="K71" i="1"/>
  <c r="K63" i="1"/>
  <c r="K61" i="1"/>
  <c r="K195" i="1"/>
  <c r="J188" i="1"/>
  <c r="J189" i="1" s="1"/>
  <c r="K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59" i="1"/>
  <c r="L151" i="1"/>
  <c r="L146" i="1"/>
  <c r="L145" i="1"/>
  <c r="L144" i="1"/>
  <c r="L143" i="1"/>
  <c r="L142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3" i="1"/>
  <c r="L111" i="1"/>
  <c r="L110" i="1"/>
  <c r="L109" i="1"/>
  <c r="L108" i="1"/>
  <c r="L107" i="1"/>
  <c r="L105" i="1"/>
  <c r="L103" i="1"/>
  <c r="L102" i="1"/>
  <c r="L101" i="1"/>
  <c r="L100" i="1"/>
  <c r="L195" i="1"/>
  <c r="L1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43" i="1"/>
  <c r="L46" i="1"/>
  <c r="L45" i="1"/>
  <c r="L44" i="1"/>
  <c r="L53" i="1"/>
  <c r="L54" i="1" l="1"/>
  <c r="L55" i="1" s="1"/>
  <c r="K196" i="1"/>
  <c r="K22" i="1"/>
  <c r="K56" i="1"/>
  <c r="L188" i="1"/>
  <c r="L189" i="1" s="1"/>
  <c r="L190" i="1" s="1"/>
  <c r="K189" i="1"/>
  <c r="L94" i="1"/>
  <c r="J197" i="1"/>
  <c r="J198" i="1" s="1"/>
  <c r="J39" i="1"/>
  <c r="K94" i="1"/>
  <c r="J94" i="1"/>
  <c r="J95" i="1" s="1"/>
  <c r="L5" i="1"/>
  <c r="J5" i="1"/>
  <c r="K47" i="1"/>
  <c r="J56" i="1"/>
  <c r="J48" i="1"/>
  <c r="J154" i="1"/>
  <c r="J190" i="1"/>
  <c r="J29" i="1"/>
  <c r="L56" i="1" l="1"/>
  <c r="L196" i="1"/>
  <c r="L197" i="1" s="1"/>
  <c r="K197" i="1"/>
  <c r="K198" i="1" s="1"/>
  <c r="K48" i="1"/>
  <c r="K95" i="1"/>
  <c r="K190" i="1"/>
  <c r="L22" i="1"/>
  <c r="L95" i="1"/>
  <c r="L96" i="1" s="1"/>
  <c r="L47" i="1"/>
  <c r="L48" i="1" s="1"/>
  <c r="J96" i="1"/>
  <c r="L104" i="1"/>
  <c r="L152" i="1" s="1"/>
  <c r="K104" i="1"/>
  <c r="J49" i="1"/>
  <c r="K5" i="1"/>
  <c r="K29" i="1"/>
  <c r="J23" i="1"/>
  <c r="J30" i="1"/>
  <c r="L198" i="1" l="1"/>
  <c r="K30" i="1"/>
  <c r="K152" i="1"/>
  <c r="K153" i="1" s="1"/>
  <c r="K96" i="1"/>
  <c r="K49" i="1"/>
  <c r="L153" i="1"/>
  <c r="L154" i="1" s="1"/>
  <c r="L29" i="1"/>
  <c r="L30" i="1" s="1"/>
  <c r="J31" i="1"/>
  <c r="J24" i="1"/>
  <c r="J16" i="1"/>
  <c r="K23" i="1"/>
  <c r="K24" i="1" l="1"/>
  <c r="L24" i="1" s="1"/>
  <c r="L49" i="1"/>
  <c r="K31" i="1"/>
  <c r="L23" i="1"/>
  <c r="J17" i="1"/>
  <c r="K154" i="1"/>
  <c r="L31" i="1" l="1"/>
  <c r="K4" i="1"/>
  <c r="K6" i="1" s="1"/>
  <c r="J4" i="1"/>
  <c r="J6" i="1" s="1"/>
  <c r="L4" i="1"/>
  <c r="L6" i="1" l="1"/>
  <c r="K7" i="1"/>
  <c r="K8" i="1" s="1"/>
  <c r="J199" i="1"/>
  <c r="J7" i="1"/>
  <c r="L7" i="1" l="1"/>
  <c r="J8" i="1"/>
  <c r="J200" i="1"/>
  <c r="J201" i="1" s="1"/>
  <c r="L8" i="1" l="1"/>
  <c r="K12" i="1"/>
  <c r="K15" i="1" l="1"/>
  <c r="K16" i="1" s="1"/>
  <c r="L12" i="1"/>
  <c r="K35" i="1"/>
  <c r="K17" i="1" l="1"/>
  <c r="L17" i="1" s="1"/>
  <c r="L16" i="1"/>
  <c r="L15" i="1"/>
  <c r="K37" i="1"/>
  <c r="L35" i="1"/>
  <c r="L37" i="1" s="1"/>
  <c r="K199" i="1" l="1"/>
  <c r="L199" i="1" s="1"/>
  <c r="K38" i="1"/>
  <c r="L38" i="1"/>
  <c r="L39" i="1" s="1"/>
  <c r="K39" i="1"/>
  <c r="K200" i="1" l="1"/>
  <c r="K201" i="1" s="1"/>
  <c r="L200" i="1"/>
  <c r="L201" i="1" s="1"/>
</calcChain>
</file>

<file path=xl/sharedStrings.xml><?xml version="1.0" encoding="utf-8"?>
<sst xmlns="http://schemas.openxmlformats.org/spreadsheetml/2006/main" count="848" uniqueCount="177">
  <si>
    <t xml:space="preserve">  ΟΜΑΔΑ 1 :    ΕΙΔΗ ΑΡΤΟΠΟΙΕΙΟΥ ΚΑΕ:  60.6484.0002</t>
  </si>
  <si>
    <t>Α/Α</t>
  </si>
  <si>
    <t>ΠΕΡΙΓΡΑΦΗ</t>
  </si>
  <si>
    <t>ΜΜ</t>
  </si>
  <si>
    <t>ΣΥΝΟΛΟ ΠΟΣΟΤΗΤΩΝ</t>
  </si>
  <si>
    <t>ΤΙΜΗ ΜΟΝ</t>
  </si>
  <si>
    <t>ΣΥΝΟΛΟ ΔΙΑΓΩΝΙΣΜΟΥ ΧΩΡΙΣ ΦΠΑ</t>
  </si>
  <si>
    <t>ΣΥΝ ΤΙΜΗ</t>
  </si>
  <si>
    <t>ΨΩΜΙ ΟΛΙΚΗΣ  φρέσκο 500γρ.</t>
  </si>
  <si>
    <t>ΤΕΜΑΧΙΑ</t>
  </si>
  <si>
    <t>ΚΟΥΛΟΥΡΙ ΘΕΣ/ΚΗΣ ΟΛΙΚΗΣ(60 γρ)</t>
  </si>
  <si>
    <t>ΣΥΝΟΛΟ ΧΩΡΙΣ Φ.Π.Α.</t>
  </si>
  <si>
    <t>Φ.Π.Α. 13%</t>
  </si>
  <si>
    <t>ΣΥΝΟΛΟ ΜΕ Φ.Π.Α.</t>
  </si>
  <si>
    <t>  </t>
  </si>
  <si>
    <t>ΨΩΜΙ ΤΟΣΤ ΟΛΙΚΗΣ 900ΓΡ</t>
  </si>
  <si>
    <t>ΜΕΛΟΜΑΚΑΡΟΝΑ</t>
  </si>
  <si>
    <t>ΚΙΛΟ</t>
  </si>
  <si>
    <t>ΤΣΟΥΡΕΚΑΚΙ (60 γρ)</t>
  </si>
  <si>
    <t xml:space="preserve">ΑΥΓΑ Α΄ ΠΟΙΟΤΗΤΟΣ ΗΜΕΡΑΣ  ΑΝΩ ΤΩΝ 55 ΓΡ. </t>
  </si>
  <si>
    <t>Φ.Π.Α.13%</t>
  </si>
  <si>
    <t>ΕΛΑΙΟΛΑΔΟ ΕΞΑΙΡΕΤΙΚΟ  ΠΑΡΘΕΝΟ ΣΥΣΚ. 5 ΛΙΤΡΩΝ</t>
  </si>
  <si>
    <t>ΠΕΡΚΑ ΦΙΛΕΤΟ ΚΤΨ</t>
  </si>
  <si>
    <t>ΚΙΜΑΣ ΑΠΌ ΚΟΜΜΑΤΙΑ ΝΕΑΡΟΥ ΜΟΣΧΑΡΙΟΥ ΧΚ (8-12 μηνών) (σπάλα)</t>
  </si>
  <si>
    <t>ΚΟΜΜΑΤΙΑ ΝΕΑΡΟΥ ΜΟΣΧΑΡΙΟΥ ΧΚ (8-12 μηνών) (ελιά ή ποντίκι)</t>
  </si>
  <si>
    <t>ΚΟΤΟΠΟΥΛΟ ΝΩΠΟ Τ 65% Α</t>
  </si>
  <si>
    <t>ΚΟΤΟΠΟΥΛΟ ΣΤΗΘΟΣ ΝΩΠΟ ΧΚ</t>
  </si>
  <si>
    <t>ΝΩΠΗ ΠΑΤΑΤΑ ΑΠΟΦΛ. ΚΟΜΜΕΝΗ ΦΟΥΡΝΟΥ</t>
  </si>
  <si>
    <t>ΚΙΛΑ</t>
  </si>
  <si>
    <t>ΑΓΓΟΥΡΙΑ ΕΓΧ</t>
  </si>
  <si>
    <t>ΑΝΗΘΟΣ 100 ΓΡ ΕΓΧ.</t>
  </si>
  <si>
    <t>ΔΕΜ.</t>
  </si>
  <si>
    <t>ΑΧΛΑΔΙΑ ΚΡΥΣΤΑΛΙΑ ΕΓΧ.</t>
  </si>
  <si>
    <t>ΓΛΥΚΟΚΟΛΟΚΥΘΑ</t>
  </si>
  <si>
    <t>ΓΛΥΚΟΠΑΤΑΤΑ</t>
  </si>
  <si>
    <t>ΔΥΟΣΜΟΣ ΕΓΧ. 100ΓΡ</t>
  </si>
  <si>
    <t>ΚΑΡΟΤΑ ΜΕΤΡΙΑ ΕΓΧ.</t>
  </si>
  <si>
    <t>ΚΟΛΟΚΥΘΑΚΙΑ ΜΕΤΡΙΑ ΕΓΧ.</t>
  </si>
  <si>
    <t>ΚΡΕΜΜΥΔΑΚΙΑ ΦΡΕΣΚΑ ΕΓΧ.</t>
  </si>
  <si>
    <t>ΚΡΕΜΜΥΔΙΑ ΞΕΡΑ ΕΓΧ.</t>
  </si>
  <si>
    <t>ΛΑΧΑΝΟ ΕΓΧ.</t>
  </si>
  <si>
    <t>ΛΕΜΟΝΙΑ ΕΓΧ.</t>
  </si>
  <si>
    <t>ΜΑΪΝΤΑΝΟΣ 100ΓΡ ΕΓΧ.</t>
  </si>
  <si>
    <t>ΜΑΝΤΑΡΙΝΙΑ ΚΛΗΜΕΝΤΙΝΕΣ ΕΓΧ.</t>
  </si>
  <si>
    <t>ΜΑΡΟΥΛΙΑ (περίπου 200γρ) ΕΓΧ.</t>
  </si>
  <si>
    <t>ΜΕΛΙΤΖΑΝΕΣ ΦΛΑΣΚΕΣ ΕΓΧ.</t>
  </si>
  <si>
    <t>ΜΗΛΑ ΣΤΑΡΚΙΝ Α΄ ΠΟΙΟΤ. ΕΓΧ.</t>
  </si>
  <si>
    <t xml:space="preserve">ΜΠΑΝΑΝΕΣ </t>
  </si>
  <si>
    <t>ΜΠΡΟΚΟΛΟ ΕΓΧ.</t>
  </si>
  <si>
    <t>ΝΕΚΤΑΡΙΝΙΑ Α΄ΠΟΙΟΤΗΤΑ</t>
  </si>
  <si>
    <t>ΞΙΝΟΜΗΛΟ(για φρουτόκρεμα)</t>
  </si>
  <si>
    <t>ΠΑΝΤΖΑΡΙΑ ΕΓΧ.</t>
  </si>
  <si>
    <t>ΠΑΤΑΤΕΣ ΕΓΧΩΡΙΕΣ</t>
  </si>
  <si>
    <t>ΠΙΠΕΡΙΕΣ ΠΡΑΣΙΝΕΣ ΣΤΡΟΓ. ΕΓΧ</t>
  </si>
  <si>
    <t>ΠΟΡΤΟΚΑΛΙΑ ΜΕΡΛΙΝ ΕΓΧ.</t>
  </si>
  <si>
    <t>ΠΡΑΣΑ ΕΓΧ.</t>
  </si>
  <si>
    <t>ΡΟΔΑΚΙΝΑ ΕΓΧ. Α΄ΠΟΙΟΤΗΤΑ</t>
  </si>
  <si>
    <t>ΡΟΔΙ(για φρουτόκρεμα)</t>
  </si>
  <si>
    <t>ΣΕΛΙΝΟ (το κιλό) ΕΓΧ.</t>
  </si>
  <si>
    <t>ΣΕΛΙΝΟΡΙΖΑ</t>
  </si>
  <si>
    <t>ΣΚΟΡΔΟ (το ένα) ΕΓΧ.</t>
  </si>
  <si>
    <t>ΣΠΑΝΑΚΙ ΕΓΧ.</t>
  </si>
  <si>
    <t>ΤΟΜΑΤΑ Α΄ΠΟΙΟΤΗΤΑΣ ΕΓΧ.</t>
  </si>
  <si>
    <t>ΤΟΜΑΤΙΝΙΑ</t>
  </si>
  <si>
    <t xml:space="preserve"> ΑΛΑΤΙ ΨΙΛΟ ΘΑΛΑΣΣΙΝΟ ΣΑΚΟΥΛΑΚΙ 500 ΓΡ.</t>
  </si>
  <si>
    <t>ΑΛΑΤΙ ΨΙΛΟ  12,5 ΚΙΛΑ</t>
  </si>
  <si>
    <t>ΔΗΜΗΤΡΙΑΚΑ ΝΙΦΑΔΕΣ ΒΡΩΜΗΣ  500 ΓΡ.</t>
  </si>
  <si>
    <t>ΔΗΜΗΤΡΙΑΚΑ ΟΛΙΚΗΣ ΣΥΣΚ.450ΓΡ.</t>
  </si>
  <si>
    <t>ΕΛΛΗΝΙΚΟΣ ΚΑΦΕΣ 981 γρ</t>
  </si>
  <si>
    <t>ΖΑΧΑΡΗ ΑΧΝΗ ΠΑΚ. 500 γρ</t>
  </si>
  <si>
    <t>ΖΑΧΑΡΗ ΠΑΚ. 1 ΚΙΛΟΥ</t>
  </si>
  <si>
    <t>ΚΑΚΑΟ 125 ΓΡ</t>
  </si>
  <si>
    <t xml:space="preserve">ΚΑΡΥΔΟΨΙΧΑ </t>
  </si>
  <si>
    <t>ΚΑΦΕ ΦΙΛΤΡΟΥ 1000 ΓΡ</t>
  </si>
  <si>
    <t>ΜΟΥΣΤΑΡΔΑ 500ΓΡ</t>
  </si>
  <si>
    <t>ΚΟΥΒΕΡΤΟΥΡΑ  2 ΚΙΛΑ</t>
  </si>
  <si>
    <t>ΜΑΓΙΑ ΣΕ ΦΑΚΕΛΑΚΙ 6Χ 7 ΓΡ</t>
  </si>
  <si>
    <t>ΜΑΡΓΑΡΙΝΗ  SOFT-ΚΕΣ 250 ΓΡ.</t>
  </si>
  <si>
    <t>ΜΕΛΙ ΑΝΘΕΩΝ 950 ΓΡ.</t>
  </si>
  <si>
    <t> ΤΕΜΑΧΙΑ</t>
  </si>
  <si>
    <t>ΜΠΑΧΑΡΙΚΟ ΓΑΡΥΦΑΛΛΟ ΟΛΟΚΛΗΡΟ ΣΥΣΚ 15 ΓΡ</t>
  </si>
  <si>
    <t>ΜΠΑΧΑΡΙΚΟ ΓΑΡΥΦΑΛΛΟ ΤΡΙΜΜΕΝΟ ΣΥΣΚ. 15 GR.</t>
  </si>
  <si>
    <t>ΜΠΑΧΑΡΙΚΟ ΔΑΦΝΗ ΣΥΣΚ. 250 ΓΡ.</t>
  </si>
  <si>
    <t>ΜΠΑΧΑΡΙΚΟ ΔΥΟΣΜΟΣ ΣΥΣΚ. 50 ΓΡ.</t>
  </si>
  <si>
    <t>ΜΠΑΧΑΡΙΚΟ ΘΥΜΑΡΙ ΣΥΣΚ. 50-70ΓΡ.</t>
  </si>
  <si>
    <t>ΜΠΑΧΑΡΙΚΟ ΚΑΝΕΛΛΑ ΟΛΟΚΛΗΡΗ ΣΥΣΚ. 50 ΓΡ.</t>
  </si>
  <si>
    <t>ΜΠΑΧΑΡΙΚΟ ΚΑΝΕΛΛΑ ΤΡΙΜΜΕΝΗ  ΣΥΣΚ. 50 ΓΡ.</t>
  </si>
  <si>
    <t>ΜΠΑΧΑΡΙΚΟ ΚΙΜΙΝΟ ΦΑΚ. 50 ΓΡ.</t>
  </si>
  <si>
    <t>ΜΠΑΧΑΡΙΚΟ ΜΑΣΤΙΧΑ ΟΛ. 15 ΓΡ</t>
  </si>
  <si>
    <t>ΜΠΑΧΑΡΙΚΟ ΜΑΧΛΕΠΙ ΤΡΙΜ.20 ΓΡ</t>
  </si>
  <si>
    <t>ΜΠΑΧΑΡΙΚΟ ΜΟΣΧΟΚΑΡΥΔΟ ΦΑΚ. 15 ΓΡ.</t>
  </si>
  <si>
    <t>ΜΠΑΧΑΡΙΚΟ ΜΠΑΧΑΡΙ ΚΟΚΚΟΥΣ ΣΥΣΚ. 50 ΓΡ.</t>
  </si>
  <si>
    <t xml:space="preserve">ΜΠΑΧΑΡΙΚΟ ΠΙΠΕΡΙ ΜΑΥΡΟ ΤΡΙΜ. 500 ΓΡ. </t>
  </si>
  <si>
    <t>ΜΠΑΧΑΡΙΚΟ ΡΙΓΑΝΗ ΣΥΣΚ.180 ΓΡ.</t>
  </si>
  <si>
    <t>ΒΑΝΙΛΙΑ (42 ΤΜΧ)</t>
  </si>
  <si>
    <t>ΜΑΓΕΙΡΙΚΗ ΣΟΔΑ 350 ΓΡ.</t>
  </si>
  <si>
    <t>ΜΠΕΙΚΙΝ ΠΑΟΥΝΤΕΡ 200 ΓΡ</t>
  </si>
  <si>
    <t>ΜΠΙΣΚΟΤΑ ΠΤΙ ΜΠΕΡ ΟΛΙΚΗΣ 225 ΓΡ</t>
  </si>
  <si>
    <t xml:space="preserve">ΜΠΙΣΚΟΤΑ ΤΥΠΟΥ ΜΙΡΑΝΤΑ ΟΛΙΚΗΣ 270 ΓΡ. </t>
  </si>
  <si>
    <t>ΜΠΙΣΚΟΤΑ ΚΡΑΚΕΡ ΣΙΚΑΛΗΣ 190-200 ΓΡ</t>
  </si>
  <si>
    <t>ΞΥΔΙ ΦΙΑΛΗ ΠΛΑΣΤ. 350-400 ML</t>
  </si>
  <si>
    <t>ΡΥΖΟΓΚΟΦΡΕΤΕΣ  100ΓΡ</t>
  </si>
  <si>
    <t>ΣΟΚΟΛΑΤΑ ΡΟΦΗΜΑ 500ΓΡ</t>
  </si>
  <si>
    <t>ΤΑΧΙΝΙ ΚΑΚΑΟ ΒΑΖΟ 300 γρ</t>
  </si>
  <si>
    <t>ΤΑΧΙΝΙ  ΒΑΖΟ 300 γρ</t>
  </si>
  <si>
    <t>ΤΟΜΑΤΑ ΨΙΛΟΚ. ΚΟΝΣΕΡΒΑ 2,5 ΚΙΛΩΝ</t>
  </si>
  <si>
    <t>ΤΟΜΑΤΟΠΟΛΤΟΣ  860 ΓΡ ΤΕΜ.ΔΙΠΛΗΣ ΣΥΜΠΥΚΝ.</t>
  </si>
  <si>
    <t>ΤΟΜΑΤΟΧΥΜΟΣ ΕΛ.ΣΥΜΠΥΚΝΩΜΕΝΟΣ 500gr</t>
  </si>
  <si>
    <t>ΤΣΑΙ ΤΟΥ ΒΟΥΝΟΥ (10 Χ 1,2 ΓΡ)</t>
  </si>
  <si>
    <t>ΦΡΥΓΑΝΙΕΣ ΜΕ ΣΙΚΑΛΗ ΣΥΣΚ.250-260 ΓΡ.</t>
  </si>
  <si>
    <t>ΦΡΥΓΑΝΙΕΣ  ΤΡΙΜΜΑ ΣΥΣΚ. 1,5 ΚΙΛΟ</t>
  </si>
  <si>
    <t xml:space="preserve">ΑΛΕΥΡΙ ΓΙΑ ΟΛΕΣ ΤΙΣ ΧΡΗΣΕΙΣ ΠΑΚ. 1 </t>
  </si>
  <si>
    <t>ΓΑΛΑ  ΕΒΑΠΟΡΕ , ΚΟΥΤΙ 410 ΓΡ.</t>
  </si>
  <si>
    <t>ΓΑΛΟΠΟΥΛΑ ΒΡΑΣΤΗ  ΣΕ ΦΕΤΕΣ</t>
  </si>
  <si>
    <t xml:space="preserve">ΓΙΑΟΥΡΤΑΚΙΑ ΓΙΑ ΒΡΕΦΗ ΣΥΣΚ 2Χ145 ΓΡ </t>
  </si>
  <si>
    <t>ΓΙΑΟΥΡΤΙ  ΣΤΡΑΓΓΙΣΤΟ 2% 1 ΚΙΛΟ</t>
  </si>
  <si>
    <t>ΖΥΜΑΡΙΚΑ ΟΛΙΚΗΣ ΠΑΚ. 500 ΓΡ</t>
  </si>
  <si>
    <t>ΚΑΤΕΨΥΓΜΕΝΑ ΦΑΣΟΛΑΚΙΑ   ΠΑΚ. 1 ΚΙΛΟΥ</t>
  </si>
  <si>
    <t>ΚΑΤΕΨΥΓΜΕΝΟ ΣΠΑΝΑΚΙ ΠΑΚ.1 ΚΙΛΟΥ</t>
  </si>
  <si>
    <t>ΚΑΤΕΨΥΓΜΕΝΟΣ ΑΡΑΚΑΣ ΠΑΚ. 1 ΚΙΛΟΥ</t>
  </si>
  <si>
    <t>ΚΟΡΝ ΦΛΑΟΥΕΡ ΣΥΣΚ. 1,5  ΚΙΛ</t>
  </si>
  <si>
    <t>ΚΟΡΝ ΦΛΑΟΥΕΡ  200 ΓΡ.</t>
  </si>
  <si>
    <t>ΒΟΥΤΥΡΟ ΑΝΑΛΑΤΟ 500ΓΡ.</t>
  </si>
  <si>
    <t>ΠΛΗΓΟΥΡΙ ΜΕΤΡΙΟ ΠΑΚ500ΓΡ.</t>
  </si>
  <si>
    <t>ΡΕΒΥΘΙΑ 500 ΓΡ</t>
  </si>
  <si>
    <t>ΡΥΖΑΛΕΥΡΟ 300-350 ΓΡ</t>
  </si>
  <si>
    <t>ΡΥΖΙ ΚΙΤΡΙΝΟ ΣΥΣΚ. 500 ΓΡ</t>
  </si>
  <si>
    <t>ΡΥΖΙ ΚΑΡΟΛΙΝΑ ΣΥΣΚ. 500 ΓΡ.</t>
  </si>
  <si>
    <t>ΡΥΖΙ ΚΑΣΤΑΝΟ   ΣΥΣΚ. 500ΓΡ.</t>
  </si>
  <si>
    <t>ΡΥΖΙ ΜΠΑΣΜΑΤΙ ΠΑΚ.500ΓΡ.</t>
  </si>
  <si>
    <t>ΣΙΜΙΓΔΑΛΙ ΨΙΛΟ-ΧΟΝΔΡΟ 500 ΓΡ</t>
  </si>
  <si>
    <t>ΤΥΡΙ ΑΝΘΟΤΥΡΟ</t>
  </si>
  <si>
    <t>ΤΥΡΙ ΓΙΑ ΤΟΣΤ  ΣΕ ΦΕΤΕΣ GOUDA</t>
  </si>
  <si>
    <t>ΤΥΡΙ ΚΡΕΜΑ  1100GR</t>
  </si>
  <si>
    <t>ΤΕΜΑΧΙΟ</t>
  </si>
  <si>
    <t>ΤΥΡΙ ΓΡΑΒΙΕΡΑ ΜΠΑΣΤΟΥΝΙ</t>
  </si>
  <si>
    <t>ΤΥΡΙ ΚΕΦΑΛΟΤΥΡΙ ΤΡΙΜΜΕΝΟ 1 ΚΙΛΟ</t>
  </si>
  <si>
    <t xml:space="preserve">ΤΥΡΙ ΦΕΤΑ ΕΓΧΩΡΙΑ </t>
  </si>
  <si>
    <t xml:space="preserve">ΦΑΚΕΣ ΨΙΛΕΣ- ΠΑΚ 500 ΓΡ. </t>
  </si>
  <si>
    <t>ΦΑΡΙΝΑ 500 ΓΡ.</t>
  </si>
  <si>
    <t>ΦΑΣΟΛΙΑ ΜΕΤΡΙΑ ΠΑΚ.500</t>
  </si>
  <si>
    <t>ΟΜΑΔΑ 11: ΠΑΣΤΕΡΙΩΜΕΝΟ ΓΑΛΑ ΚΑΕ:  15.6484.0001</t>
  </si>
  <si>
    <t>ΓΑΛΑ ΠΑΣΤΕΡΙΩΜΕΝΟ LIGHT 1 LT</t>
  </si>
  <si>
    <t>ΣΥΝΟΛΙΚΗ ΔΥΝΑΜΗ ΒΡΕΦΩΝ</t>
  </si>
  <si>
    <t>ΒΡΕΦΗ ΠΟΣΟΤΗΤΑ ΣΕ ΓΡΑΜΜΑΡΙΑ ΑΝΑ ΗΜΕΡΑ</t>
  </si>
  <si>
    <t>ΒΡΕΦΗ ΠΟΣΟΤΗΤΑ ΣΕ ΤΕΜΑΧΙΟ ΑΝΑ ΗΜΕΡΑ</t>
  </si>
  <si>
    <t xml:space="preserve"> </t>
  </si>
  <si>
    <t>ΜΟΝΑΔΑ ΜΕΤΡΗΣΗΣ</t>
  </si>
  <si>
    <t>ΓΑΛΑ ΠΑΣΤΕΡΙΩΜΕΝΟ ΓΙΑ ΜΑΓΕΙΡΕΜΑ 1 LT.</t>
  </si>
  <si>
    <t>DIGESTIVE ΟΛΙΚΗΣ  400 γρ.</t>
  </si>
  <si>
    <t>ΓΕΝΙΚΟ ΣΥΝΟΛΟ ΧΩΡΙΣ Φ.Π.Α.</t>
  </si>
  <si>
    <t>ΓΕΝΙΚΟ ΣΥΝΟΛΟ ΜΕ Φ.Π.Α. 13%</t>
  </si>
  <si>
    <t>ΒΑΚΑΛΑΟΣ ΞΑΛΜΥΡΙΣΜΕΝΟΣ ΦΙΛΕΤΟ ΚΤΨ</t>
  </si>
  <si>
    <t>ΤΣΑΙ ΜΑΥΡΟ (10 Χ 1,5ΓΡ)</t>
  </si>
  <si>
    <t>ΤΣΑΙ ΠΡΑΣΙΝΟ (20 Χ 2ΓΡ)</t>
  </si>
  <si>
    <t>ΜΑΡΜΕΛΑΔΑ 250 ΓΡ</t>
  </si>
  <si>
    <t>ΟΜΑΔΑ 2:  ΕΙΔΗ ΖΑΧΑΡΟΠΛΑΣΤΕΙΟΥ ΚΑΕ:  60.6484.0002</t>
  </si>
  <si>
    <t>ΟΜΑΔΑ 3 :  ΑΥΓΑ ΚΑΕ:  60.6484.0002</t>
  </si>
  <si>
    <t>ΟΜΑΔΑ 4 :  ΕΛΑΙΟΛΑΔΟ ΚΑΕ:  60.6484.0002</t>
  </si>
  <si>
    <t>ΟΜΑΔΑ 5 : ΙΧΘΥΟΠΩΛΕΙΟ ΚΑΕ:  60.6484.0002</t>
  </si>
  <si>
    <t>ΟΜΑΔΑ 7 : ΝΩΠΗ ΠΑΤΑΤΑ ΑΠΟΦΛΟΙΩΜΕΝΗ ΚΑΕ : 60.6484.0002</t>
  </si>
  <si>
    <t>ΟΜΑΔΑ 8 : ΟΠΩΡΟΠΩΛΕΙΟ ΚΑΕ:  60.6484.0002</t>
  </si>
  <si>
    <t>ΟΜΑΔΑ 9 : ΠΑΝΤΟΠΩΛΕΙΟ ΚΑΕ:  60.6484.0002</t>
  </si>
  <si>
    <t>ΟΜΑΔΑ 10 : ΠΑΝΤΟΠΩΛΕΙΟ ΚΑΕ:  15.6484.0001</t>
  </si>
  <si>
    <t>ΠΟΣΟΤΗΤΕΣ ΔΙΑΓΩΝΙΣΜΟΥ 2025</t>
  </si>
  <si>
    <t>ΣΥΝΟΛΟ ΔΙΑΓΩΝΙΣΜΟΥ 2025</t>
  </si>
  <si>
    <t>ΠΟΣΟΤΗΤΕΣ ΑΠΕΥΘΕΙΑΣ ΑΝΑΘΕΣΗΣ</t>
  </si>
  <si>
    <t>ΣΥΝΟΛΟ ΑΠΕΥΘΕΙΑΣ ΑΝΑΘΕΣΗΣ</t>
  </si>
  <si>
    <t>ΟΜΑΔΑ 6 : ΚΡΕΟΠΩΛΕΙΟ ΚΑΕ:  15.6484.0001</t>
  </si>
  <si>
    <t>ΔΙΑΓΩΝΙΣΜΟΣ</t>
  </si>
  <si>
    <t>60.6484.0002</t>
  </si>
  <si>
    <t>15.6484.0001</t>
  </si>
  <si>
    <t>ΣΥΝΟΛΟ</t>
  </si>
  <si>
    <t>ΕΝΔΕΙΚΤΙΚΟΣ ΣΥΝΟΛΙΚΟΣ ΠΡΟΥΠΟΛΟΓΙΣΜΟΣ</t>
  </si>
  <si>
    <t xml:space="preserve">                               ΕΝΔΕΙΚΤΙΚΟΣ ΠΡΟΥΠΟΛΟΓΙΣΜΟΣ ΔΙΑΓΩΝΙΣΜΟΥ</t>
  </si>
  <si>
    <t>ΑΡΤΥΜΑ ΛΕΜΟΝΙ 5 ΛΤ</t>
  </si>
  <si>
    <t>ΖΕΛΕΔΑΚΙΑ 1,5 ΚΙΛΟΥ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</si>
</sst>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161"/>
      <scheme val="minor"/>
    </font>
    <font>
      <sz val="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rgb="FF000000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b/>
      <sz val="8"/>
      <color theme="1"/>
      <name val="Times New Roman"/>
      <family val="1"/>
      <charset val="161"/>
    </font>
    <font>
      <sz val="8"/>
      <color theme="1"/>
      <name val="Times New Roman"/>
      <family val="1"/>
      <charset val="161"/>
    </font>
    <font>
      <sz val="8"/>
      <color rgb="FF000000"/>
      <name val="Times New Roman"/>
      <family val="1"/>
      <charset val="161"/>
    </font>
    <font>
      <b/>
      <sz val="8"/>
      <color rgb="FF000000"/>
      <name val="Times New Roman"/>
      <family val="1"/>
      <charset val="161"/>
    </font>
    <font>
      <sz val="8"/>
      <color rgb="FF00000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rgb="FF000000"/>
      <name val="Times New Roman"/>
      <family val="1"/>
      <charset val="161"/>
    </font>
    <font>
      <b/>
      <sz val="1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/>
    <xf numFmtId="164" fontId="8" fillId="0" borderId="6" xfId="0" applyNumberFormat="1" applyFont="1" applyBorder="1" applyAlignment="1">
      <alignment horizontal="center" wrapText="1"/>
    </xf>
    <xf numFmtId="164" fontId="12" fillId="0" borderId="6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wrapText="1"/>
    </xf>
    <xf numFmtId="3" fontId="0" fillId="0" borderId="0" xfId="0" applyNumberFormat="1"/>
    <xf numFmtId="1" fontId="0" fillId="0" borderId="0" xfId="0" applyNumberFormat="1"/>
    <xf numFmtId="164" fontId="8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" fontId="5" fillId="4" borderId="6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wrapText="1"/>
    </xf>
    <xf numFmtId="0" fontId="7" fillId="4" borderId="6" xfId="0" applyFont="1" applyFill="1" applyBorder="1" applyAlignment="1">
      <alignment wrapText="1"/>
    </xf>
    <xf numFmtId="1" fontId="9" fillId="5" borderId="6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164" fontId="10" fillId="6" borderId="6" xfId="0" applyNumberFormat="1" applyFont="1" applyFill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164" fontId="9" fillId="6" borderId="8" xfId="0" applyNumberFormat="1" applyFont="1" applyFill="1" applyBorder="1" applyAlignment="1">
      <alignment horizontal="center" vertical="center" wrapText="1"/>
    </xf>
    <xf numFmtId="164" fontId="10" fillId="6" borderId="8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164" fontId="9" fillId="7" borderId="6" xfId="0" applyNumberFormat="1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 wrapText="1"/>
    </xf>
    <xf numFmtId="3" fontId="9" fillId="7" borderId="6" xfId="0" applyNumberFormat="1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center" vertical="center" wrapText="1"/>
    </xf>
    <xf numFmtId="164" fontId="10" fillId="7" borderId="2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1" fontId="8" fillId="6" borderId="6" xfId="0" applyNumberFormat="1" applyFont="1" applyFill="1" applyBorder="1" applyAlignment="1">
      <alignment horizontal="center" vertical="center" wrapText="1"/>
    </xf>
    <xf numFmtId="3" fontId="8" fillId="7" borderId="6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6" borderId="6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2" fillId="0" borderId="6" xfId="0" applyFont="1" applyBorder="1"/>
    <xf numFmtId="164" fontId="8" fillId="2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CF9A-4F93-4CE1-813E-C2D492C13C3E}">
  <dimension ref="A1:L211"/>
  <sheetViews>
    <sheetView topLeftCell="A187" zoomScaleNormal="100" workbookViewId="0">
      <selection activeCell="B109" sqref="B109"/>
    </sheetView>
  </sheetViews>
  <sheetFormatPr defaultColWidth="8.85546875" defaultRowHeight="15" x14ac:dyDescent="0.25"/>
  <cols>
    <col min="1" max="1" width="3.85546875" customWidth="1"/>
    <col min="2" max="2" width="17.85546875" style="1" customWidth="1"/>
    <col min="3" max="3" width="11.85546875" customWidth="1"/>
    <col min="4" max="4" width="11.28515625" customWidth="1"/>
    <col min="5" max="5" width="10.42578125" customWidth="1"/>
    <col min="6" max="6" width="12.85546875" customWidth="1"/>
    <col min="7" max="7" width="12.85546875" style="32" customWidth="1"/>
    <col min="8" max="8" width="13.85546875" customWidth="1"/>
    <col min="9" max="10" width="12.28515625" style="33" customWidth="1"/>
    <col min="11" max="11" width="13.5703125" style="33" customWidth="1"/>
    <col min="12" max="12" width="12.5703125" style="34" customWidth="1"/>
    <col min="14" max="14" width="14" customWidth="1"/>
    <col min="15" max="15" width="17.42578125" customWidth="1"/>
  </cols>
  <sheetData>
    <row r="1" spans="1:12" ht="15.75" thickBot="1" x14ac:dyDescent="0.3">
      <c r="B1" s="84" t="s">
        <v>173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s="11" customFormat="1" ht="52.5" x14ac:dyDescent="0.2">
      <c r="A3" s="38" t="s">
        <v>1</v>
      </c>
      <c r="B3" s="38" t="s">
        <v>2</v>
      </c>
      <c r="C3" s="38" t="s">
        <v>144</v>
      </c>
      <c r="D3" s="38" t="s">
        <v>143</v>
      </c>
      <c r="E3" s="38" t="s">
        <v>147</v>
      </c>
      <c r="F3" s="38" t="s">
        <v>4</v>
      </c>
      <c r="G3" s="40" t="s">
        <v>166</v>
      </c>
      <c r="H3" s="61" t="s">
        <v>164</v>
      </c>
      <c r="I3" s="39" t="s">
        <v>5</v>
      </c>
      <c r="J3" s="41" t="s">
        <v>167</v>
      </c>
      <c r="K3" s="61" t="s">
        <v>165</v>
      </c>
      <c r="L3" s="39" t="s">
        <v>7</v>
      </c>
    </row>
    <row r="4" spans="1:12" ht="22.5" x14ac:dyDescent="0.25">
      <c r="A4" s="2">
        <v>1</v>
      </c>
      <c r="B4" s="2" t="s">
        <v>8</v>
      </c>
      <c r="C4" s="2">
        <v>0.06</v>
      </c>
      <c r="D4" s="2">
        <v>119</v>
      </c>
      <c r="E4" s="2" t="s">
        <v>9</v>
      </c>
      <c r="F4" s="62">
        <f>H4+G4</f>
        <v>6510</v>
      </c>
      <c r="G4" s="63">
        <v>850</v>
      </c>
      <c r="H4" s="64">
        <v>5660</v>
      </c>
      <c r="I4" s="65">
        <v>1.6</v>
      </c>
      <c r="J4" s="66">
        <f>G4*I4</f>
        <v>1360</v>
      </c>
      <c r="K4" s="67">
        <f>H4*I4</f>
        <v>9056</v>
      </c>
      <c r="L4" s="44">
        <f>F4*I4</f>
        <v>10416</v>
      </c>
    </row>
    <row r="5" spans="1:12" ht="22.5" x14ac:dyDescent="0.25">
      <c r="A5" s="2">
        <v>2</v>
      </c>
      <c r="B5" s="2" t="s">
        <v>10</v>
      </c>
      <c r="C5" s="2">
        <v>0.04</v>
      </c>
      <c r="D5" s="2">
        <v>119</v>
      </c>
      <c r="E5" s="2" t="s">
        <v>9</v>
      </c>
      <c r="F5" s="62">
        <f>H5+G5</f>
        <v>1050</v>
      </c>
      <c r="G5" s="63">
        <v>150</v>
      </c>
      <c r="H5" s="64">
        <v>900</v>
      </c>
      <c r="I5" s="65">
        <v>0.9</v>
      </c>
      <c r="J5" s="66">
        <f>G5*I5</f>
        <v>135</v>
      </c>
      <c r="K5" s="67">
        <f>H5*I5</f>
        <v>810</v>
      </c>
      <c r="L5" s="44">
        <f>F5*I5</f>
        <v>945</v>
      </c>
    </row>
    <row r="6" spans="1:12" ht="21" x14ac:dyDescent="0.25">
      <c r="A6" s="2"/>
      <c r="B6" s="68"/>
      <c r="C6" s="68"/>
      <c r="D6" s="68"/>
      <c r="E6" s="68"/>
      <c r="F6" s="68"/>
      <c r="G6" s="69"/>
      <c r="H6" s="68"/>
      <c r="I6" s="39" t="s">
        <v>11</v>
      </c>
      <c r="J6" s="70">
        <f>SUM(J4:J5)</f>
        <v>1495</v>
      </c>
      <c r="K6" s="71">
        <f>SUM(K4:K5)</f>
        <v>9866</v>
      </c>
      <c r="L6" s="45">
        <f>SUM(J6:K6)</f>
        <v>11361</v>
      </c>
    </row>
    <row r="7" spans="1:12" x14ac:dyDescent="0.25">
      <c r="A7" s="2"/>
      <c r="B7" s="68"/>
      <c r="C7" s="68"/>
      <c r="D7" s="68"/>
      <c r="E7" s="68"/>
      <c r="F7" s="68"/>
      <c r="G7" s="69"/>
      <c r="H7" s="68"/>
      <c r="I7" s="39" t="s">
        <v>12</v>
      </c>
      <c r="J7" s="70">
        <f>J6*13%</f>
        <v>194.35</v>
      </c>
      <c r="K7" s="71">
        <f>K6*13%</f>
        <v>1282.5800000000002</v>
      </c>
      <c r="L7" s="45">
        <f>SUM(J7:K7)</f>
        <v>1476.93</v>
      </c>
    </row>
    <row r="8" spans="1:12" ht="21" x14ac:dyDescent="0.25">
      <c r="A8" s="2"/>
      <c r="B8" s="68"/>
      <c r="C8" s="68"/>
      <c r="D8" s="68"/>
      <c r="E8" s="68"/>
      <c r="F8" s="68"/>
      <c r="G8" s="69"/>
      <c r="H8" s="68"/>
      <c r="I8" s="39" t="s">
        <v>13</v>
      </c>
      <c r="J8" s="70">
        <f>SUM(J6:J7)</f>
        <v>1689.35</v>
      </c>
      <c r="K8" s="71">
        <f>SUM(K6:K7)</f>
        <v>11148.58</v>
      </c>
      <c r="L8" s="45">
        <f>SUM(J8:K8)</f>
        <v>12837.93</v>
      </c>
    </row>
    <row r="9" spans="1:12" x14ac:dyDescent="0.25">
      <c r="A9" s="89" t="s">
        <v>14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25">
      <c r="A10" s="90" t="s">
        <v>156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52.5" x14ac:dyDescent="0.25">
      <c r="A11" s="38" t="s">
        <v>1</v>
      </c>
      <c r="B11" s="38" t="s">
        <v>2</v>
      </c>
      <c r="C11" s="38" t="s">
        <v>144</v>
      </c>
      <c r="D11" s="38" t="s">
        <v>143</v>
      </c>
      <c r="E11" s="38" t="s">
        <v>3</v>
      </c>
      <c r="F11" s="38" t="s">
        <v>4</v>
      </c>
      <c r="G11" s="40" t="s">
        <v>166</v>
      </c>
      <c r="H11" s="61" t="s">
        <v>164</v>
      </c>
      <c r="I11" s="39" t="s">
        <v>5</v>
      </c>
      <c r="J11" s="41" t="s">
        <v>167</v>
      </c>
      <c r="K11" s="61" t="s">
        <v>165</v>
      </c>
      <c r="L11" s="39" t="s">
        <v>7</v>
      </c>
    </row>
    <row r="12" spans="1:12" ht="22.5" x14ac:dyDescent="0.25">
      <c r="A12" s="2">
        <v>1</v>
      </c>
      <c r="B12" s="2" t="s">
        <v>15</v>
      </c>
      <c r="C12" s="2">
        <v>0.04</v>
      </c>
      <c r="D12" s="2">
        <v>119</v>
      </c>
      <c r="E12" s="2" t="s">
        <v>9</v>
      </c>
      <c r="F12" s="72">
        <f>G12+H12</f>
        <v>115</v>
      </c>
      <c r="G12" s="63">
        <v>30</v>
      </c>
      <c r="H12" s="73">
        <v>85</v>
      </c>
      <c r="I12" s="65">
        <v>2.8</v>
      </c>
      <c r="J12" s="66">
        <f>I12*G12</f>
        <v>84</v>
      </c>
      <c r="K12" s="67">
        <f>I12*H12</f>
        <v>237.99999999999997</v>
      </c>
      <c r="L12" s="44">
        <f t="shared" ref="L12:L17" si="0">SUM(J12:K12)</f>
        <v>322</v>
      </c>
    </row>
    <row r="13" spans="1:12" x14ac:dyDescent="0.25">
      <c r="A13" s="2">
        <v>2</v>
      </c>
      <c r="B13" s="2" t="s">
        <v>16</v>
      </c>
      <c r="C13" s="2"/>
      <c r="D13" s="2">
        <v>119</v>
      </c>
      <c r="E13" s="2" t="s">
        <v>17</v>
      </c>
      <c r="F13" s="72">
        <f t="shared" ref="F13:F14" si="1">G13+H13</f>
        <v>25</v>
      </c>
      <c r="G13" s="63">
        <v>3</v>
      </c>
      <c r="H13" s="73">
        <v>22</v>
      </c>
      <c r="I13" s="65">
        <v>15</v>
      </c>
      <c r="J13" s="66">
        <f>I13*G13</f>
        <v>45</v>
      </c>
      <c r="K13" s="67">
        <f>I13*H13</f>
        <v>330</v>
      </c>
      <c r="L13" s="44">
        <f t="shared" si="0"/>
        <v>375</v>
      </c>
    </row>
    <row r="14" spans="1:12" x14ac:dyDescent="0.25">
      <c r="A14" s="2">
        <v>5</v>
      </c>
      <c r="B14" s="2" t="s">
        <v>18</v>
      </c>
      <c r="C14" s="2"/>
      <c r="D14" s="2">
        <v>119</v>
      </c>
      <c r="E14" s="2" t="s">
        <v>9</v>
      </c>
      <c r="F14" s="72">
        <f t="shared" si="1"/>
        <v>223</v>
      </c>
      <c r="G14" s="63">
        <v>29</v>
      </c>
      <c r="H14" s="73">
        <v>194</v>
      </c>
      <c r="I14" s="65">
        <v>2</v>
      </c>
      <c r="J14" s="66">
        <f>I14*G14</f>
        <v>58</v>
      </c>
      <c r="K14" s="67">
        <f>I14*H14</f>
        <v>388</v>
      </c>
      <c r="L14" s="44">
        <f t="shared" si="0"/>
        <v>446</v>
      </c>
    </row>
    <row r="15" spans="1:12" ht="21" x14ac:dyDescent="0.25">
      <c r="A15" s="2"/>
      <c r="B15" s="68"/>
      <c r="C15" s="2"/>
      <c r="D15" s="2"/>
      <c r="E15" s="68"/>
      <c r="F15" s="68"/>
      <c r="G15" s="69"/>
      <c r="H15" s="68"/>
      <c r="I15" s="39" t="s">
        <v>11</v>
      </c>
      <c r="J15" s="70">
        <f>SUM(J12:J14)</f>
        <v>187</v>
      </c>
      <c r="K15" s="71">
        <f>SUM(K12:K14)</f>
        <v>956</v>
      </c>
      <c r="L15" s="45">
        <f t="shared" si="0"/>
        <v>1143</v>
      </c>
    </row>
    <row r="16" spans="1:12" x14ac:dyDescent="0.25">
      <c r="A16" s="2"/>
      <c r="B16" s="68"/>
      <c r="C16" s="68"/>
      <c r="D16" s="68"/>
      <c r="E16" s="68"/>
      <c r="F16" s="68"/>
      <c r="G16" s="69"/>
      <c r="H16" s="68"/>
      <c r="I16" s="39" t="s">
        <v>12</v>
      </c>
      <c r="J16" s="70">
        <f>J15*13%</f>
        <v>24.310000000000002</v>
      </c>
      <c r="K16" s="71">
        <f>K15*13%</f>
        <v>124.28</v>
      </c>
      <c r="L16" s="45">
        <f t="shared" si="0"/>
        <v>148.59</v>
      </c>
    </row>
    <row r="17" spans="1:12" ht="21" x14ac:dyDescent="0.25">
      <c r="A17" s="2"/>
      <c r="B17" s="68"/>
      <c r="C17" s="68"/>
      <c r="D17" s="68"/>
      <c r="E17" s="68"/>
      <c r="F17" s="68"/>
      <c r="G17" s="69"/>
      <c r="H17" s="68"/>
      <c r="I17" s="39" t="s">
        <v>13</v>
      </c>
      <c r="J17" s="70">
        <f>SUM(J15:J16)</f>
        <v>211.31</v>
      </c>
      <c r="K17" s="71">
        <f>SUM(K15:K16)</f>
        <v>1080.28</v>
      </c>
      <c r="L17" s="45">
        <f t="shared" si="0"/>
        <v>1291.5899999999999</v>
      </c>
    </row>
    <row r="18" spans="1:12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1:12" x14ac:dyDescent="0.25">
      <c r="A19" s="82" t="s">
        <v>157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ht="42" x14ac:dyDescent="0.25">
      <c r="A20" s="38" t="s">
        <v>1</v>
      </c>
      <c r="B20" s="38" t="s">
        <v>2</v>
      </c>
      <c r="C20" s="38" t="s">
        <v>145</v>
      </c>
      <c r="D20" s="38" t="s">
        <v>143</v>
      </c>
      <c r="E20" s="38" t="s">
        <v>3</v>
      </c>
      <c r="F20" s="38" t="s">
        <v>4</v>
      </c>
      <c r="G20" s="36" t="s">
        <v>166</v>
      </c>
      <c r="H20" s="37" t="s">
        <v>164</v>
      </c>
      <c r="I20" s="39" t="s">
        <v>5</v>
      </c>
      <c r="J20" s="41" t="s">
        <v>167</v>
      </c>
      <c r="K20" s="37" t="s">
        <v>165</v>
      </c>
      <c r="L20" s="39" t="s">
        <v>7</v>
      </c>
    </row>
    <row r="21" spans="1:12" ht="33.75" x14ac:dyDescent="0.25">
      <c r="A21" s="4">
        <v>1</v>
      </c>
      <c r="B21" s="3" t="s">
        <v>19</v>
      </c>
      <c r="C21" s="3">
        <v>1</v>
      </c>
      <c r="D21" s="3">
        <v>119</v>
      </c>
      <c r="E21" s="3" t="s">
        <v>9</v>
      </c>
      <c r="F21" s="42">
        <f>G21+H21</f>
        <v>3882</v>
      </c>
      <c r="G21" s="49">
        <v>500</v>
      </c>
      <c r="H21" s="53">
        <v>3382</v>
      </c>
      <c r="I21" s="22">
        <v>0.25</v>
      </c>
      <c r="J21" s="47">
        <f>I21*G21</f>
        <v>125</v>
      </c>
      <c r="K21" s="54">
        <f>H21*I21</f>
        <v>845.5</v>
      </c>
      <c r="L21" s="44">
        <f>I21*F21</f>
        <v>970.5</v>
      </c>
    </row>
    <row r="22" spans="1:12" ht="21" x14ac:dyDescent="0.25">
      <c r="A22" s="3"/>
      <c r="B22" s="4"/>
      <c r="C22" s="4"/>
      <c r="D22" s="4"/>
      <c r="E22" s="4"/>
      <c r="F22" s="4"/>
      <c r="G22" s="24"/>
      <c r="H22" s="4"/>
      <c r="I22" s="60" t="s">
        <v>11</v>
      </c>
      <c r="J22" s="48">
        <f>SUM(J21:J21)</f>
        <v>125</v>
      </c>
      <c r="K22" s="55">
        <f>SUM(K21:K21)</f>
        <v>845.5</v>
      </c>
      <c r="L22" s="44">
        <f>SUM(J22:K22)</f>
        <v>970.5</v>
      </c>
    </row>
    <row r="23" spans="1:12" x14ac:dyDescent="0.25">
      <c r="A23" s="3"/>
      <c r="B23" s="4"/>
      <c r="C23" s="4"/>
      <c r="D23" s="4"/>
      <c r="E23" s="4"/>
      <c r="F23" s="4"/>
      <c r="G23" s="24"/>
      <c r="H23" s="4"/>
      <c r="I23" s="59" t="s">
        <v>20</v>
      </c>
      <c r="J23" s="48">
        <f>J22*13%</f>
        <v>16.25</v>
      </c>
      <c r="K23" s="55">
        <f>K22*13%</f>
        <v>109.91500000000001</v>
      </c>
      <c r="L23" s="45">
        <f>SUM(J23:K23)</f>
        <v>126.16500000000001</v>
      </c>
    </row>
    <row r="24" spans="1:12" ht="21" x14ac:dyDescent="0.25">
      <c r="A24" s="3"/>
      <c r="B24" s="4"/>
      <c r="C24" s="4"/>
      <c r="D24" s="4"/>
      <c r="E24" s="4"/>
      <c r="F24" s="4"/>
      <c r="G24" s="24"/>
      <c r="H24" s="4"/>
      <c r="I24" s="60" t="s">
        <v>13</v>
      </c>
      <c r="J24" s="48">
        <f>SUM(J22:J23)</f>
        <v>141.25</v>
      </c>
      <c r="K24" s="55">
        <f>SUM(K22:K23)</f>
        <v>955.41499999999996</v>
      </c>
      <c r="L24" s="45">
        <f>SUM(J24:K24)</f>
        <v>1096.665</v>
      </c>
    </row>
    <row r="25" spans="1:12" x14ac:dyDescent="0.25">
      <c r="A25" s="6"/>
      <c r="B25" s="7"/>
      <c r="C25" s="7"/>
      <c r="D25" s="7"/>
      <c r="E25" s="8"/>
      <c r="F25" s="8"/>
      <c r="G25" s="25"/>
      <c r="H25" s="8"/>
      <c r="I25" s="26"/>
      <c r="J25" s="26"/>
      <c r="K25" s="26"/>
      <c r="L25" s="27"/>
    </row>
    <row r="26" spans="1:12" x14ac:dyDescent="0.25">
      <c r="A26" s="82" t="s">
        <v>158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ht="52.5" x14ac:dyDescent="0.25">
      <c r="A27" s="38" t="s">
        <v>1</v>
      </c>
      <c r="B27" s="38" t="s">
        <v>2</v>
      </c>
      <c r="C27" s="38" t="s">
        <v>144</v>
      </c>
      <c r="D27" s="38" t="s">
        <v>143</v>
      </c>
      <c r="E27" s="38" t="s">
        <v>3</v>
      </c>
      <c r="F27" s="38" t="s">
        <v>4</v>
      </c>
      <c r="G27" s="36" t="s">
        <v>166</v>
      </c>
      <c r="H27" s="37" t="s">
        <v>164</v>
      </c>
      <c r="I27" s="39" t="s">
        <v>5</v>
      </c>
      <c r="J27" s="41" t="s">
        <v>167</v>
      </c>
      <c r="K27" s="37" t="s">
        <v>165</v>
      </c>
      <c r="L27" s="39" t="s">
        <v>7</v>
      </c>
    </row>
    <row r="28" spans="1:12" ht="45" x14ac:dyDescent="0.25">
      <c r="A28" s="3">
        <v>1</v>
      </c>
      <c r="B28" s="3" t="s">
        <v>21</v>
      </c>
      <c r="C28" s="3">
        <v>0.03</v>
      </c>
      <c r="D28" s="3">
        <v>119</v>
      </c>
      <c r="E28" s="3" t="s">
        <v>9</v>
      </c>
      <c r="F28" s="42">
        <f>G28+H28</f>
        <v>270</v>
      </c>
      <c r="G28" s="49">
        <v>40</v>
      </c>
      <c r="H28" s="53">
        <v>230</v>
      </c>
      <c r="I28" s="22">
        <v>60</v>
      </c>
      <c r="J28" s="47">
        <f>G28*I28</f>
        <v>2400</v>
      </c>
      <c r="K28" s="54">
        <f>I28*H28</f>
        <v>13800</v>
      </c>
      <c r="L28" s="44">
        <f>SUM(J28:K28)</f>
        <v>16200</v>
      </c>
    </row>
    <row r="29" spans="1:12" ht="21" x14ac:dyDescent="0.25">
      <c r="A29" s="3"/>
      <c r="B29" s="4"/>
      <c r="C29" s="4"/>
      <c r="D29" s="4"/>
      <c r="E29" s="4"/>
      <c r="F29" s="4"/>
      <c r="G29" s="24"/>
      <c r="H29" s="4"/>
      <c r="I29" s="60" t="s">
        <v>11</v>
      </c>
      <c r="J29" s="48">
        <f>SUM(J28)</f>
        <v>2400</v>
      </c>
      <c r="K29" s="55">
        <f>SUM(K28)</f>
        <v>13800</v>
      </c>
      <c r="L29" s="44">
        <f>SUM(J29:K29)</f>
        <v>16200</v>
      </c>
    </row>
    <row r="30" spans="1:12" x14ac:dyDescent="0.25">
      <c r="A30" s="3"/>
      <c r="B30" s="4"/>
      <c r="C30" s="4"/>
      <c r="D30" s="4"/>
      <c r="E30" s="4"/>
      <c r="F30" s="4"/>
      <c r="G30" s="24"/>
      <c r="H30" s="4"/>
      <c r="I30" s="59" t="s">
        <v>20</v>
      </c>
      <c r="J30" s="48">
        <f>J29*13%</f>
        <v>312</v>
      </c>
      <c r="K30" s="55">
        <f>K29*13%</f>
        <v>1794</v>
      </c>
      <c r="L30" s="44">
        <f>L29*13%</f>
        <v>2106</v>
      </c>
    </row>
    <row r="31" spans="1:12" ht="21" x14ac:dyDescent="0.25">
      <c r="A31" s="3"/>
      <c r="B31" s="4"/>
      <c r="C31" s="4"/>
      <c r="D31" s="4"/>
      <c r="E31" s="4"/>
      <c r="F31" s="4"/>
      <c r="G31" s="24"/>
      <c r="H31" s="4"/>
      <c r="I31" s="60" t="s">
        <v>13</v>
      </c>
      <c r="J31" s="48">
        <f>SUM(J29:J30)</f>
        <v>2712</v>
      </c>
      <c r="K31" s="55">
        <f>SUM(K29:K30)</f>
        <v>15594</v>
      </c>
      <c r="L31" s="44">
        <f>SUM(J31:K31)</f>
        <v>18306</v>
      </c>
    </row>
    <row r="32" spans="1:12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25">
      <c r="A33" s="82" t="s">
        <v>159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ht="52.5" x14ac:dyDescent="0.25">
      <c r="A34" s="38" t="s">
        <v>1</v>
      </c>
      <c r="B34" s="38" t="s">
        <v>2</v>
      </c>
      <c r="C34" s="38" t="s">
        <v>144</v>
      </c>
      <c r="D34" s="38" t="s">
        <v>143</v>
      </c>
      <c r="E34" s="38" t="s">
        <v>3</v>
      </c>
      <c r="F34" s="38" t="s">
        <v>4</v>
      </c>
      <c r="G34" s="36" t="s">
        <v>166</v>
      </c>
      <c r="H34" s="37" t="s">
        <v>164</v>
      </c>
      <c r="I34" s="39" t="s">
        <v>5</v>
      </c>
      <c r="J34" s="41" t="s">
        <v>167</v>
      </c>
      <c r="K34" s="37" t="s">
        <v>165</v>
      </c>
      <c r="L34" s="39" t="s">
        <v>7</v>
      </c>
    </row>
    <row r="35" spans="1:12" ht="33.75" x14ac:dyDescent="0.25">
      <c r="A35" s="3">
        <v>1</v>
      </c>
      <c r="B35" s="3" t="s">
        <v>152</v>
      </c>
      <c r="C35" s="3">
        <v>0.09</v>
      </c>
      <c r="D35" s="3">
        <v>119</v>
      </c>
      <c r="E35" s="3" t="s">
        <v>17</v>
      </c>
      <c r="F35" s="42">
        <f>G35+H35</f>
        <v>432</v>
      </c>
      <c r="G35" s="49">
        <v>56</v>
      </c>
      <c r="H35" s="53">
        <v>376</v>
      </c>
      <c r="I35" s="22">
        <v>10</v>
      </c>
      <c r="J35" s="47">
        <f>I35*G35</f>
        <v>560</v>
      </c>
      <c r="K35" s="54">
        <f>I35*H35</f>
        <v>3760</v>
      </c>
      <c r="L35" s="44">
        <f>SUM(J35:K35)</f>
        <v>4320</v>
      </c>
    </row>
    <row r="36" spans="1:12" x14ac:dyDescent="0.25">
      <c r="A36" s="3">
        <v>2</v>
      </c>
      <c r="B36" s="3" t="s">
        <v>22</v>
      </c>
      <c r="C36" s="3">
        <v>0.09</v>
      </c>
      <c r="D36" s="3">
        <v>119</v>
      </c>
      <c r="E36" s="3" t="s">
        <v>17</v>
      </c>
      <c r="F36" s="42">
        <f>G36+H36</f>
        <v>430</v>
      </c>
      <c r="G36" s="49">
        <v>50</v>
      </c>
      <c r="H36" s="53">
        <v>380</v>
      </c>
      <c r="I36" s="22">
        <v>10</v>
      </c>
      <c r="J36" s="47">
        <f>I36*G36</f>
        <v>500</v>
      </c>
      <c r="K36" s="54">
        <f>I36*H36</f>
        <v>3800</v>
      </c>
      <c r="L36" s="44">
        <f>SUM(J36:K36)</f>
        <v>4300</v>
      </c>
    </row>
    <row r="37" spans="1:12" ht="21" x14ac:dyDescent="0.25">
      <c r="A37" s="3"/>
      <c r="B37" s="4"/>
      <c r="C37" s="4"/>
      <c r="D37" s="4"/>
      <c r="E37" s="4"/>
      <c r="F37" s="4"/>
      <c r="G37" s="24"/>
      <c r="H37" s="4"/>
      <c r="I37" s="60" t="s">
        <v>11</v>
      </c>
      <c r="J37" s="48">
        <f>SUM(J35:J36)</f>
        <v>1060</v>
      </c>
      <c r="K37" s="55">
        <f>SUM(K35:K36)</f>
        <v>7560</v>
      </c>
      <c r="L37" s="44">
        <f>SUM(L35:L36)</f>
        <v>8620</v>
      </c>
    </row>
    <row r="38" spans="1:12" x14ac:dyDescent="0.25">
      <c r="A38" s="3"/>
      <c r="B38" s="4"/>
      <c r="C38" s="4"/>
      <c r="D38" s="4"/>
      <c r="E38" s="4"/>
      <c r="F38" s="4"/>
      <c r="G38" s="24"/>
      <c r="H38" s="4"/>
      <c r="I38" s="59" t="s">
        <v>20</v>
      </c>
      <c r="J38" s="48">
        <f>J37*13%</f>
        <v>137.80000000000001</v>
      </c>
      <c r="K38" s="55">
        <f>K37*13%</f>
        <v>982.80000000000007</v>
      </c>
      <c r="L38" s="44">
        <f>L37*13%</f>
        <v>1120.6000000000001</v>
      </c>
    </row>
    <row r="39" spans="1:12" ht="21" x14ac:dyDescent="0.25">
      <c r="A39" s="3"/>
      <c r="B39" s="4"/>
      <c r="C39" s="4"/>
      <c r="D39" s="4"/>
      <c r="E39" s="4"/>
      <c r="F39" s="4"/>
      <c r="G39" s="24"/>
      <c r="H39" s="4"/>
      <c r="I39" s="60" t="s">
        <v>13</v>
      </c>
      <c r="J39" s="48">
        <f>SUM(J37:J38)</f>
        <v>1197.8</v>
      </c>
      <c r="K39" s="55">
        <f>SUM(K37:K38)</f>
        <v>8542.7999999999993</v>
      </c>
      <c r="L39" s="44">
        <f>SUM(L37:L38)</f>
        <v>9740.6</v>
      </c>
    </row>
    <row r="40" spans="1:12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5">
      <c r="A41" s="82" t="s">
        <v>168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ht="52.5" x14ac:dyDescent="0.25">
      <c r="A42" s="38" t="s">
        <v>1</v>
      </c>
      <c r="B42" s="38" t="s">
        <v>2</v>
      </c>
      <c r="C42" s="38" t="s">
        <v>144</v>
      </c>
      <c r="D42" s="38" t="s">
        <v>143</v>
      </c>
      <c r="E42" s="38" t="s">
        <v>3</v>
      </c>
      <c r="F42" s="38" t="s">
        <v>4</v>
      </c>
      <c r="G42" s="36" t="s">
        <v>166</v>
      </c>
      <c r="H42" s="37" t="s">
        <v>164</v>
      </c>
      <c r="I42" s="39" t="s">
        <v>5</v>
      </c>
      <c r="J42" s="41" t="s">
        <v>167</v>
      </c>
      <c r="K42" s="37" t="s">
        <v>165</v>
      </c>
      <c r="L42" s="39" t="s">
        <v>7</v>
      </c>
    </row>
    <row r="43" spans="1:12" ht="45" x14ac:dyDescent="0.25">
      <c r="A43" s="3">
        <v>1</v>
      </c>
      <c r="B43" s="3" t="s">
        <v>23</v>
      </c>
      <c r="C43" s="3">
        <v>0.08</v>
      </c>
      <c r="D43" s="3">
        <v>119</v>
      </c>
      <c r="E43" s="3" t="s">
        <v>17</v>
      </c>
      <c r="F43" s="43">
        <f>G43+H43</f>
        <v>920</v>
      </c>
      <c r="G43" s="49">
        <v>120</v>
      </c>
      <c r="H43" s="56">
        <v>800</v>
      </c>
      <c r="I43" s="22">
        <v>12</v>
      </c>
      <c r="J43" s="47">
        <f>I43*G43</f>
        <v>1440</v>
      </c>
      <c r="K43" s="22">
        <f>I43*H43</f>
        <v>9600</v>
      </c>
      <c r="L43" s="44">
        <f>F43*I43</f>
        <v>11040</v>
      </c>
    </row>
    <row r="44" spans="1:12" ht="33.75" x14ac:dyDescent="0.25">
      <c r="A44" s="3">
        <v>2</v>
      </c>
      <c r="B44" s="3" t="s">
        <v>24</v>
      </c>
      <c r="C44" s="3">
        <v>0.08</v>
      </c>
      <c r="D44" s="3">
        <v>119</v>
      </c>
      <c r="E44" s="3" t="s">
        <v>17</v>
      </c>
      <c r="F44" s="43">
        <f t="shared" ref="F44:F46" si="2">G44+H44</f>
        <v>870</v>
      </c>
      <c r="G44" s="49">
        <v>120</v>
      </c>
      <c r="H44" s="56">
        <v>750</v>
      </c>
      <c r="I44" s="22">
        <v>12</v>
      </c>
      <c r="J44" s="47">
        <f>I44*G44</f>
        <v>1440</v>
      </c>
      <c r="K44" s="22">
        <f>I44*H44</f>
        <v>9000</v>
      </c>
      <c r="L44" s="44">
        <f>F44*I44</f>
        <v>10440</v>
      </c>
    </row>
    <row r="45" spans="1:12" ht="22.5" x14ac:dyDescent="0.25">
      <c r="A45" s="3">
        <v>3</v>
      </c>
      <c r="B45" s="3" t="s">
        <v>25</v>
      </c>
      <c r="C45" s="3">
        <v>0.09</v>
      </c>
      <c r="D45" s="3">
        <v>119</v>
      </c>
      <c r="E45" s="3" t="s">
        <v>17</v>
      </c>
      <c r="F45" s="43">
        <f t="shared" si="2"/>
        <v>579</v>
      </c>
      <c r="G45" s="49">
        <v>85</v>
      </c>
      <c r="H45" s="56">
        <v>494</v>
      </c>
      <c r="I45" s="22">
        <v>4.5</v>
      </c>
      <c r="J45" s="47">
        <f>I45*G45</f>
        <v>382.5</v>
      </c>
      <c r="K45" s="22">
        <f>I45*H45</f>
        <v>2223</v>
      </c>
      <c r="L45" s="44">
        <f>F45*I45</f>
        <v>2605.5</v>
      </c>
    </row>
    <row r="46" spans="1:12" ht="22.5" x14ac:dyDescent="0.25">
      <c r="A46" s="3">
        <v>4</v>
      </c>
      <c r="B46" s="3" t="s">
        <v>26</v>
      </c>
      <c r="C46" s="3">
        <v>0.09</v>
      </c>
      <c r="D46" s="3">
        <v>119</v>
      </c>
      <c r="E46" s="3" t="s">
        <v>17</v>
      </c>
      <c r="F46" s="43">
        <f t="shared" si="2"/>
        <v>915</v>
      </c>
      <c r="G46" s="49">
        <v>125</v>
      </c>
      <c r="H46" s="56">
        <v>790</v>
      </c>
      <c r="I46" s="22">
        <v>6.5</v>
      </c>
      <c r="J46" s="47">
        <f>I46*G46</f>
        <v>812.5</v>
      </c>
      <c r="K46" s="22">
        <f>I46*H46</f>
        <v>5135</v>
      </c>
      <c r="L46" s="44">
        <f>F46*I46</f>
        <v>5947.5</v>
      </c>
    </row>
    <row r="47" spans="1:12" ht="21" x14ac:dyDescent="0.25">
      <c r="A47" s="3"/>
      <c r="B47" s="4"/>
      <c r="C47" s="4"/>
      <c r="D47" s="4"/>
      <c r="E47" s="4"/>
      <c r="F47" s="4"/>
      <c r="G47" s="24"/>
      <c r="H47" s="4"/>
      <c r="I47" s="60" t="s">
        <v>11</v>
      </c>
      <c r="J47" s="48">
        <f>SUM(J43:J46)</f>
        <v>4075</v>
      </c>
      <c r="K47" s="23">
        <f>SUM(K43:K46)</f>
        <v>25958</v>
      </c>
      <c r="L47" s="44">
        <f>SUM(J47:K47)</f>
        <v>30033</v>
      </c>
    </row>
    <row r="48" spans="1:12" x14ac:dyDescent="0.25">
      <c r="A48" s="3"/>
      <c r="B48" s="4"/>
      <c r="C48" s="4"/>
      <c r="D48" s="4"/>
      <c r="E48" s="4"/>
      <c r="F48" s="4"/>
      <c r="G48" s="24"/>
      <c r="H48" s="4"/>
      <c r="I48" s="59" t="s">
        <v>20</v>
      </c>
      <c r="J48" s="48">
        <f>J47*13%</f>
        <v>529.75</v>
      </c>
      <c r="K48" s="23">
        <f>K47*13%</f>
        <v>3374.54</v>
      </c>
      <c r="L48" s="44">
        <f>L47*13%</f>
        <v>3904.29</v>
      </c>
    </row>
    <row r="49" spans="1:12" ht="21" x14ac:dyDescent="0.25">
      <c r="A49" s="3"/>
      <c r="B49" s="4"/>
      <c r="C49" s="4"/>
      <c r="D49" s="4"/>
      <c r="E49" s="4"/>
      <c r="F49" s="4"/>
      <c r="G49" s="24"/>
      <c r="H49" s="4"/>
      <c r="I49" s="60" t="s">
        <v>13</v>
      </c>
      <c r="J49" s="48">
        <f>SUM(J47:J48)</f>
        <v>4604.75</v>
      </c>
      <c r="K49" s="23">
        <f>SUM(K47:K48)</f>
        <v>29332.54</v>
      </c>
      <c r="L49" s="44">
        <f>SUM(J49:K49)</f>
        <v>33937.29</v>
      </c>
    </row>
    <row r="50" spans="1:12" x14ac:dyDescent="0.25">
      <c r="A50" s="3"/>
      <c r="B50" s="4"/>
      <c r="C50" s="4"/>
      <c r="D50" s="4"/>
      <c r="E50" s="4"/>
      <c r="F50" s="4"/>
      <c r="G50" s="24"/>
      <c r="H50" s="4"/>
      <c r="I50" s="23"/>
      <c r="J50" s="23"/>
      <c r="K50" s="23"/>
      <c r="L50" s="23"/>
    </row>
    <row r="51" spans="1:12" x14ac:dyDescent="0.25">
      <c r="A51" s="82" t="s">
        <v>160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1:12" ht="52.5" x14ac:dyDescent="0.25">
      <c r="A52" s="38" t="s">
        <v>1</v>
      </c>
      <c r="B52" s="38" t="s">
        <v>2</v>
      </c>
      <c r="C52" s="38" t="s">
        <v>144</v>
      </c>
      <c r="D52" s="38" t="s">
        <v>143</v>
      </c>
      <c r="E52" s="38" t="s">
        <v>3</v>
      </c>
      <c r="F52" s="38" t="s">
        <v>4</v>
      </c>
      <c r="G52" s="36" t="s">
        <v>166</v>
      </c>
      <c r="H52" s="37" t="s">
        <v>164</v>
      </c>
      <c r="I52" s="39" t="s">
        <v>5</v>
      </c>
      <c r="J52" s="41" t="s">
        <v>167</v>
      </c>
      <c r="K52" s="37" t="s">
        <v>165</v>
      </c>
      <c r="L52" s="39" t="s">
        <v>6</v>
      </c>
    </row>
    <row r="53" spans="1:12" ht="33.75" x14ac:dyDescent="0.25">
      <c r="A53" s="3">
        <v>1</v>
      </c>
      <c r="B53" s="3" t="s">
        <v>27</v>
      </c>
      <c r="C53" s="3">
        <v>0.15</v>
      </c>
      <c r="D53" s="3">
        <v>119</v>
      </c>
      <c r="E53" s="3" t="s">
        <v>28</v>
      </c>
      <c r="F53" s="42">
        <f>G53+H53</f>
        <v>2630</v>
      </c>
      <c r="G53" s="49">
        <v>330</v>
      </c>
      <c r="H53" s="53">
        <v>2300</v>
      </c>
      <c r="I53" s="22">
        <v>1.3</v>
      </c>
      <c r="J53" s="47">
        <f>I53*G53</f>
        <v>429</v>
      </c>
      <c r="K53" s="54">
        <f>I53*H53</f>
        <v>2990</v>
      </c>
      <c r="L53" s="44">
        <f>F53*I53</f>
        <v>3419</v>
      </c>
    </row>
    <row r="54" spans="1:12" ht="21" x14ac:dyDescent="0.25">
      <c r="A54" s="3"/>
      <c r="B54" s="4" t="s">
        <v>146</v>
      </c>
      <c r="C54" s="4"/>
      <c r="D54" s="4"/>
      <c r="E54" s="3"/>
      <c r="F54" s="3"/>
      <c r="G54" s="21"/>
      <c r="H54" s="3"/>
      <c r="I54" s="60" t="s">
        <v>11</v>
      </c>
      <c r="J54" s="48">
        <f>SUM(J53)</f>
        <v>429</v>
      </c>
      <c r="K54" s="55">
        <f>SUM(K53)</f>
        <v>2990</v>
      </c>
      <c r="L54" s="44">
        <f>SUM(J54:K54)</f>
        <v>3419</v>
      </c>
    </row>
    <row r="55" spans="1:12" x14ac:dyDescent="0.25">
      <c r="A55" s="3"/>
      <c r="B55" s="4"/>
      <c r="C55" s="4"/>
      <c r="D55" s="4"/>
      <c r="E55" s="4"/>
      <c r="F55" s="4"/>
      <c r="G55" s="24"/>
      <c r="H55" s="4"/>
      <c r="I55" s="59" t="s">
        <v>20</v>
      </c>
      <c r="J55" s="48">
        <f>J54*13%</f>
        <v>55.77</v>
      </c>
      <c r="K55" s="55">
        <f>K54*13%</f>
        <v>388.7</v>
      </c>
      <c r="L55" s="44">
        <f>L54*13%</f>
        <v>444.47</v>
      </c>
    </row>
    <row r="56" spans="1:12" ht="21" x14ac:dyDescent="0.25">
      <c r="A56" s="3"/>
      <c r="B56" s="4"/>
      <c r="C56" s="4"/>
      <c r="D56" s="4"/>
      <c r="E56" s="4"/>
      <c r="F56" s="4"/>
      <c r="G56" s="24"/>
      <c r="H56" s="4"/>
      <c r="I56" s="60" t="s">
        <v>13</v>
      </c>
      <c r="J56" s="48">
        <f>SUM(J54:J55)</f>
        <v>484.77</v>
      </c>
      <c r="K56" s="55">
        <f>SUM(K54:K55)</f>
        <v>3378.7</v>
      </c>
      <c r="L56" s="44">
        <f>SUM(J56:K56)</f>
        <v>3863.47</v>
      </c>
    </row>
    <row r="57" spans="1:12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x14ac:dyDescent="0.25">
      <c r="A58" s="82" t="s">
        <v>161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spans="1:12" ht="52.5" x14ac:dyDescent="0.25">
      <c r="A59" s="38" t="s">
        <v>1</v>
      </c>
      <c r="B59" s="38" t="s">
        <v>2</v>
      </c>
      <c r="C59" s="38" t="s">
        <v>144</v>
      </c>
      <c r="D59" s="38" t="s">
        <v>143</v>
      </c>
      <c r="E59" s="38" t="s">
        <v>147</v>
      </c>
      <c r="F59" s="38" t="s">
        <v>4</v>
      </c>
      <c r="G59" s="36" t="s">
        <v>166</v>
      </c>
      <c r="H59" s="37" t="s">
        <v>164</v>
      </c>
      <c r="I59" s="39" t="s">
        <v>5</v>
      </c>
      <c r="J59" s="41" t="s">
        <v>167</v>
      </c>
      <c r="K59" s="37" t="s">
        <v>165</v>
      </c>
      <c r="L59" s="39" t="s">
        <v>7</v>
      </c>
    </row>
    <row r="60" spans="1:12" x14ac:dyDescent="0.25">
      <c r="A60" s="3">
        <v>1</v>
      </c>
      <c r="B60" s="3" t="s">
        <v>29</v>
      </c>
      <c r="C60" s="3">
        <v>0.1</v>
      </c>
      <c r="D60" s="3">
        <v>119</v>
      </c>
      <c r="E60" s="3" t="s">
        <v>9</v>
      </c>
      <c r="F60" s="43">
        <f>G60+H60</f>
        <v>4587</v>
      </c>
      <c r="G60" s="49">
        <v>560</v>
      </c>
      <c r="H60" s="56">
        <v>4027</v>
      </c>
      <c r="I60" s="22">
        <v>0.9</v>
      </c>
      <c r="J60" s="47">
        <f t="shared" ref="J60:J93" si="3">I60*G60</f>
        <v>504</v>
      </c>
      <c r="K60" s="54">
        <f t="shared" ref="K60:K93" si="4">I60*H60</f>
        <v>3624.3</v>
      </c>
      <c r="L60" s="44">
        <f t="shared" ref="L60:L93" si="5">F60*I60</f>
        <v>4128.3</v>
      </c>
    </row>
    <row r="61" spans="1:12" x14ac:dyDescent="0.25">
      <c r="A61" s="3">
        <v>2</v>
      </c>
      <c r="B61" s="3" t="s">
        <v>30</v>
      </c>
      <c r="C61" s="3">
        <v>0.01</v>
      </c>
      <c r="D61" s="3">
        <v>119</v>
      </c>
      <c r="E61" s="3" t="s">
        <v>31</v>
      </c>
      <c r="F61" s="43">
        <f t="shared" ref="F61:F93" si="6">G61+H61</f>
        <v>575</v>
      </c>
      <c r="G61" s="49">
        <v>74</v>
      </c>
      <c r="H61" s="56">
        <v>501</v>
      </c>
      <c r="I61" s="22">
        <v>1</v>
      </c>
      <c r="J61" s="47">
        <f t="shared" si="3"/>
        <v>74</v>
      </c>
      <c r="K61" s="54">
        <f t="shared" si="4"/>
        <v>501</v>
      </c>
      <c r="L61" s="44">
        <f t="shared" si="5"/>
        <v>575</v>
      </c>
    </row>
    <row r="62" spans="1:12" ht="22.5" x14ac:dyDescent="0.25">
      <c r="A62" s="3">
        <v>3</v>
      </c>
      <c r="B62" s="3" t="s">
        <v>32</v>
      </c>
      <c r="C62" s="3">
        <v>0.12</v>
      </c>
      <c r="D62" s="3">
        <v>119</v>
      </c>
      <c r="E62" s="3" t="s">
        <v>17</v>
      </c>
      <c r="F62" s="43">
        <f t="shared" si="6"/>
        <v>2287</v>
      </c>
      <c r="G62" s="49">
        <v>260</v>
      </c>
      <c r="H62" s="56">
        <v>2027</v>
      </c>
      <c r="I62" s="22">
        <v>2.2000000000000002</v>
      </c>
      <c r="J62" s="47">
        <f t="shared" si="3"/>
        <v>572</v>
      </c>
      <c r="K62" s="54">
        <f t="shared" si="4"/>
        <v>4459.4000000000005</v>
      </c>
      <c r="L62" s="44">
        <f t="shared" si="5"/>
        <v>5031.4000000000005</v>
      </c>
    </row>
    <row r="63" spans="1:12" x14ac:dyDescent="0.25">
      <c r="A63" s="3">
        <v>4</v>
      </c>
      <c r="B63" s="2" t="s">
        <v>33</v>
      </c>
      <c r="C63" s="3">
        <v>0.1</v>
      </c>
      <c r="D63" s="3">
        <v>119</v>
      </c>
      <c r="E63" s="3" t="s">
        <v>17</v>
      </c>
      <c r="F63" s="43">
        <f t="shared" si="6"/>
        <v>192</v>
      </c>
      <c r="G63" s="49">
        <v>25</v>
      </c>
      <c r="H63" s="56">
        <v>167</v>
      </c>
      <c r="I63" s="22">
        <v>4.5</v>
      </c>
      <c r="J63" s="47">
        <f t="shared" si="3"/>
        <v>112.5</v>
      </c>
      <c r="K63" s="54">
        <f t="shared" si="4"/>
        <v>751.5</v>
      </c>
      <c r="L63" s="44">
        <f t="shared" si="5"/>
        <v>864</v>
      </c>
    </row>
    <row r="64" spans="1:12" x14ac:dyDescent="0.25">
      <c r="A64" s="3">
        <v>5</v>
      </c>
      <c r="B64" s="3" t="s">
        <v>34</v>
      </c>
      <c r="C64" s="3">
        <v>0.1</v>
      </c>
      <c r="D64" s="3">
        <v>119</v>
      </c>
      <c r="E64" s="3" t="s">
        <v>17</v>
      </c>
      <c r="F64" s="43">
        <f t="shared" si="6"/>
        <v>192</v>
      </c>
      <c r="G64" s="49">
        <v>25</v>
      </c>
      <c r="H64" s="56">
        <v>167</v>
      </c>
      <c r="I64" s="22">
        <v>2.5</v>
      </c>
      <c r="J64" s="47">
        <f t="shared" si="3"/>
        <v>62.5</v>
      </c>
      <c r="K64" s="54">
        <f t="shared" si="4"/>
        <v>417.5</v>
      </c>
      <c r="L64" s="44">
        <f t="shared" si="5"/>
        <v>480</v>
      </c>
    </row>
    <row r="65" spans="1:12" x14ac:dyDescent="0.25">
      <c r="A65" s="3">
        <v>6</v>
      </c>
      <c r="B65" s="3" t="s">
        <v>35</v>
      </c>
      <c r="C65" s="3">
        <v>0.01</v>
      </c>
      <c r="D65" s="3">
        <v>119</v>
      </c>
      <c r="E65" s="3" t="s">
        <v>31</v>
      </c>
      <c r="F65" s="43">
        <f t="shared" si="6"/>
        <v>24</v>
      </c>
      <c r="G65" s="49">
        <v>6</v>
      </c>
      <c r="H65" s="56">
        <v>18</v>
      </c>
      <c r="I65" s="22">
        <v>1.3</v>
      </c>
      <c r="J65" s="47">
        <f t="shared" si="3"/>
        <v>7.8000000000000007</v>
      </c>
      <c r="K65" s="54">
        <f t="shared" si="4"/>
        <v>23.400000000000002</v>
      </c>
      <c r="L65" s="44">
        <f t="shared" si="5"/>
        <v>31.200000000000003</v>
      </c>
    </row>
    <row r="66" spans="1:12" ht="22.5" x14ac:dyDescent="0.25">
      <c r="A66" s="3">
        <v>7</v>
      </c>
      <c r="B66" s="3" t="s">
        <v>36</v>
      </c>
      <c r="C66" s="3">
        <v>0.02</v>
      </c>
      <c r="D66" s="3">
        <v>119</v>
      </c>
      <c r="E66" s="3" t="s">
        <v>17</v>
      </c>
      <c r="F66" s="43">
        <f t="shared" si="6"/>
        <v>840</v>
      </c>
      <c r="G66" s="49">
        <v>100</v>
      </c>
      <c r="H66" s="56">
        <v>740</v>
      </c>
      <c r="I66" s="22">
        <v>1.3</v>
      </c>
      <c r="J66" s="47">
        <f t="shared" si="3"/>
        <v>130</v>
      </c>
      <c r="K66" s="54">
        <f t="shared" si="4"/>
        <v>962</v>
      </c>
      <c r="L66" s="44">
        <f t="shared" si="5"/>
        <v>1092</v>
      </c>
    </row>
    <row r="67" spans="1:12" ht="22.5" x14ac:dyDescent="0.25">
      <c r="A67" s="3">
        <v>8</v>
      </c>
      <c r="B67" s="3" t="s">
        <v>37</v>
      </c>
      <c r="C67" s="3">
        <v>0.02</v>
      </c>
      <c r="D67" s="3">
        <v>119</v>
      </c>
      <c r="E67" s="3" t="s">
        <v>17</v>
      </c>
      <c r="F67" s="43">
        <f t="shared" si="6"/>
        <v>276</v>
      </c>
      <c r="G67" s="49">
        <v>36</v>
      </c>
      <c r="H67" s="56">
        <v>240</v>
      </c>
      <c r="I67" s="22">
        <v>2.6</v>
      </c>
      <c r="J67" s="47">
        <f t="shared" si="3"/>
        <v>93.600000000000009</v>
      </c>
      <c r="K67" s="54">
        <f t="shared" si="4"/>
        <v>624</v>
      </c>
      <c r="L67" s="44">
        <f t="shared" si="5"/>
        <v>717.6</v>
      </c>
    </row>
    <row r="68" spans="1:12" ht="22.5" x14ac:dyDescent="0.25">
      <c r="A68" s="3">
        <v>9</v>
      </c>
      <c r="B68" s="3" t="s">
        <v>38</v>
      </c>
      <c r="C68" s="3">
        <v>0.02</v>
      </c>
      <c r="D68" s="3">
        <v>119</v>
      </c>
      <c r="E68" s="3" t="s">
        <v>17</v>
      </c>
      <c r="F68" s="43">
        <f t="shared" si="6"/>
        <v>276</v>
      </c>
      <c r="G68" s="49">
        <v>36</v>
      </c>
      <c r="H68" s="56">
        <v>240</v>
      </c>
      <c r="I68" s="22">
        <v>3</v>
      </c>
      <c r="J68" s="47">
        <f t="shared" si="3"/>
        <v>108</v>
      </c>
      <c r="K68" s="54">
        <f t="shared" si="4"/>
        <v>720</v>
      </c>
      <c r="L68" s="44">
        <f t="shared" si="5"/>
        <v>828</v>
      </c>
    </row>
    <row r="69" spans="1:12" ht="22.5" x14ac:dyDescent="0.25">
      <c r="A69" s="3">
        <v>10</v>
      </c>
      <c r="B69" s="3" t="s">
        <v>39</v>
      </c>
      <c r="C69" s="3">
        <v>0.02</v>
      </c>
      <c r="D69" s="3">
        <v>119</v>
      </c>
      <c r="E69" s="3" t="s">
        <v>17</v>
      </c>
      <c r="F69" s="43">
        <f t="shared" si="6"/>
        <v>843</v>
      </c>
      <c r="G69" s="49">
        <v>109</v>
      </c>
      <c r="H69" s="56">
        <v>734</v>
      </c>
      <c r="I69" s="22">
        <v>1.8</v>
      </c>
      <c r="J69" s="47">
        <f t="shared" si="3"/>
        <v>196.20000000000002</v>
      </c>
      <c r="K69" s="54">
        <f t="shared" si="4"/>
        <v>1321.2</v>
      </c>
      <c r="L69" s="44">
        <f t="shared" si="5"/>
        <v>1517.4</v>
      </c>
    </row>
    <row r="70" spans="1:12" x14ac:dyDescent="0.25">
      <c r="A70" s="3">
        <v>11</v>
      </c>
      <c r="B70" s="3" t="s">
        <v>40</v>
      </c>
      <c r="C70" s="3">
        <v>0.05</v>
      </c>
      <c r="D70" s="3">
        <v>119</v>
      </c>
      <c r="E70" s="3" t="s">
        <v>17</v>
      </c>
      <c r="F70" s="43">
        <f t="shared" si="6"/>
        <v>574</v>
      </c>
      <c r="G70" s="49">
        <v>74</v>
      </c>
      <c r="H70" s="56">
        <v>500</v>
      </c>
      <c r="I70" s="22">
        <v>1.4</v>
      </c>
      <c r="J70" s="47">
        <f t="shared" si="3"/>
        <v>103.6</v>
      </c>
      <c r="K70" s="54">
        <f t="shared" si="4"/>
        <v>700</v>
      </c>
      <c r="L70" s="44">
        <f t="shared" si="5"/>
        <v>803.59999999999991</v>
      </c>
    </row>
    <row r="71" spans="1:12" x14ac:dyDescent="0.25">
      <c r="A71" s="3">
        <v>12</v>
      </c>
      <c r="B71" s="3" t="s">
        <v>41</v>
      </c>
      <c r="C71" s="3">
        <v>2.5000000000000001E-2</v>
      </c>
      <c r="D71" s="3">
        <v>119</v>
      </c>
      <c r="E71" s="3" t="s">
        <v>17</v>
      </c>
      <c r="F71" s="43">
        <f t="shared" si="6"/>
        <v>376</v>
      </c>
      <c r="G71" s="49">
        <v>49</v>
      </c>
      <c r="H71" s="56">
        <v>327</v>
      </c>
      <c r="I71" s="22">
        <v>1.7</v>
      </c>
      <c r="J71" s="47">
        <f t="shared" si="3"/>
        <v>83.3</v>
      </c>
      <c r="K71" s="54">
        <f t="shared" si="4"/>
        <v>555.9</v>
      </c>
      <c r="L71" s="44">
        <f t="shared" si="5"/>
        <v>639.19999999999993</v>
      </c>
    </row>
    <row r="72" spans="1:12" ht="22.5" x14ac:dyDescent="0.25">
      <c r="A72" s="3">
        <v>13</v>
      </c>
      <c r="B72" s="3" t="s">
        <v>42</v>
      </c>
      <c r="C72" s="3">
        <v>0.01</v>
      </c>
      <c r="D72" s="3">
        <v>119</v>
      </c>
      <c r="E72" s="3" t="s">
        <v>31</v>
      </c>
      <c r="F72" s="43">
        <f t="shared" si="6"/>
        <v>86</v>
      </c>
      <c r="G72" s="49">
        <v>11</v>
      </c>
      <c r="H72" s="56">
        <v>75</v>
      </c>
      <c r="I72" s="22">
        <v>1</v>
      </c>
      <c r="J72" s="47">
        <f t="shared" si="3"/>
        <v>11</v>
      </c>
      <c r="K72" s="54">
        <f t="shared" si="4"/>
        <v>75</v>
      </c>
      <c r="L72" s="44">
        <f t="shared" si="5"/>
        <v>86</v>
      </c>
    </row>
    <row r="73" spans="1:12" ht="22.5" x14ac:dyDescent="0.25">
      <c r="A73" s="3">
        <v>14</v>
      </c>
      <c r="B73" s="3" t="s">
        <v>43</v>
      </c>
      <c r="C73" s="3">
        <v>0.05</v>
      </c>
      <c r="D73" s="3">
        <v>119</v>
      </c>
      <c r="E73" s="3" t="s">
        <v>17</v>
      </c>
      <c r="F73" s="43">
        <f t="shared" si="6"/>
        <v>450</v>
      </c>
      <c r="G73" s="49">
        <v>58</v>
      </c>
      <c r="H73" s="56">
        <v>392</v>
      </c>
      <c r="I73" s="22">
        <v>3</v>
      </c>
      <c r="J73" s="47">
        <f t="shared" si="3"/>
        <v>174</v>
      </c>
      <c r="K73" s="54">
        <f t="shared" si="4"/>
        <v>1176</v>
      </c>
      <c r="L73" s="44">
        <f t="shared" si="5"/>
        <v>1350</v>
      </c>
    </row>
    <row r="74" spans="1:12" ht="22.5" x14ac:dyDescent="0.25">
      <c r="A74" s="3">
        <v>15</v>
      </c>
      <c r="B74" s="3" t="s">
        <v>44</v>
      </c>
      <c r="C74" s="3">
        <v>0.1</v>
      </c>
      <c r="D74" s="3">
        <v>119</v>
      </c>
      <c r="E74" s="3" t="s">
        <v>9</v>
      </c>
      <c r="F74" s="43">
        <f t="shared" si="6"/>
        <v>1904</v>
      </c>
      <c r="G74" s="49">
        <v>210</v>
      </c>
      <c r="H74" s="56">
        <v>1694</v>
      </c>
      <c r="I74" s="22">
        <v>1.4</v>
      </c>
      <c r="J74" s="47">
        <f t="shared" si="3"/>
        <v>294</v>
      </c>
      <c r="K74" s="54">
        <f t="shared" si="4"/>
        <v>2371.6</v>
      </c>
      <c r="L74" s="44">
        <f t="shared" si="5"/>
        <v>2665.6</v>
      </c>
    </row>
    <row r="75" spans="1:12" ht="22.5" x14ac:dyDescent="0.25">
      <c r="A75" s="3">
        <v>16</v>
      </c>
      <c r="B75" s="3" t="s">
        <v>45</v>
      </c>
      <c r="C75" s="3">
        <v>0.05</v>
      </c>
      <c r="D75" s="3">
        <v>119</v>
      </c>
      <c r="E75" s="3" t="s">
        <v>17</v>
      </c>
      <c r="F75" s="43">
        <f t="shared" si="6"/>
        <v>180</v>
      </c>
      <c r="G75" s="49">
        <v>23</v>
      </c>
      <c r="H75" s="56">
        <v>157</v>
      </c>
      <c r="I75" s="22">
        <v>2.2000000000000002</v>
      </c>
      <c r="J75" s="47">
        <f t="shared" si="3"/>
        <v>50.6</v>
      </c>
      <c r="K75" s="54">
        <f t="shared" si="4"/>
        <v>345.40000000000003</v>
      </c>
      <c r="L75" s="44">
        <f t="shared" si="5"/>
        <v>396.00000000000006</v>
      </c>
    </row>
    <row r="76" spans="1:12" ht="22.5" x14ac:dyDescent="0.25">
      <c r="A76" s="3">
        <v>17</v>
      </c>
      <c r="B76" s="3" t="s">
        <v>46</v>
      </c>
      <c r="C76" s="3">
        <v>0.1</v>
      </c>
      <c r="D76" s="3">
        <v>119</v>
      </c>
      <c r="E76" s="3" t="s">
        <v>17</v>
      </c>
      <c r="F76" s="43">
        <f t="shared" si="6"/>
        <v>4194</v>
      </c>
      <c r="G76" s="49">
        <v>480</v>
      </c>
      <c r="H76" s="56">
        <v>3714</v>
      </c>
      <c r="I76" s="22">
        <v>2</v>
      </c>
      <c r="J76" s="47">
        <f t="shared" si="3"/>
        <v>960</v>
      </c>
      <c r="K76" s="54">
        <f t="shared" si="4"/>
        <v>7428</v>
      </c>
      <c r="L76" s="44">
        <f t="shared" si="5"/>
        <v>8388</v>
      </c>
    </row>
    <row r="77" spans="1:12" x14ac:dyDescent="0.25">
      <c r="A77" s="3">
        <v>18</v>
      </c>
      <c r="B77" s="3" t="s">
        <v>47</v>
      </c>
      <c r="C77" s="3">
        <v>0.1</v>
      </c>
      <c r="D77" s="3">
        <v>119</v>
      </c>
      <c r="E77" s="3" t="s">
        <v>17</v>
      </c>
      <c r="F77" s="43">
        <f t="shared" si="6"/>
        <v>2863</v>
      </c>
      <c r="G77" s="49">
        <v>340</v>
      </c>
      <c r="H77" s="56">
        <v>2523</v>
      </c>
      <c r="I77" s="22">
        <v>2</v>
      </c>
      <c r="J77" s="47">
        <f t="shared" si="3"/>
        <v>680</v>
      </c>
      <c r="K77" s="54">
        <f t="shared" si="4"/>
        <v>5046</v>
      </c>
      <c r="L77" s="44">
        <f t="shared" si="5"/>
        <v>5726</v>
      </c>
    </row>
    <row r="78" spans="1:12" x14ac:dyDescent="0.25">
      <c r="A78" s="3">
        <v>19</v>
      </c>
      <c r="B78" s="3" t="s">
        <v>48</v>
      </c>
      <c r="C78" s="3">
        <v>0.1</v>
      </c>
      <c r="D78" s="3">
        <v>119</v>
      </c>
      <c r="E78" s="3" t="s">
        <v>17</v>
      </c>
      <c r="F78" s="43">
        <f t="shared" si="6"/>
        <v>230</v>
      </c>
      <c r="G78" s="49">
        <v>30</v>
      </c>
      <c r="H78" s="56">
        <v>200</v>
      </c>
      <c r="I78" s="22">
        <v>4</v>
      </c>
      <c r="J78" s="47">
        <f t="shared" si="3"/>
        <v>120</v>
      </c>
      <c r="K78" s="54">
        <f t="shared" si="4"/>
        <v>800</v>
      </c>
      <c r="L78" s="44">
        <f t="shared" si="5"/>
        <v>920</v>
      </c>
    </row>
    <row r="79" spans="1:12" ht="22.5" x14ac:dyDescent="0.25">
      <c r="A79" s="3">
        <v>20</v>
      </c>
      <c r="B79" s="3" t="s">
        <v>49</v>
      </c>
      <c r="C79" s="3">
        <v>0.1</v>
      </c>
      <c r="D79" s="3">
        <v>119</v>
      </c>
      <c r="E79" s="3" t="s">
        <v>17</v>
      </c>
      <c r="F79" s="43">
        <f t="shared" si="6"/>
        <v>334</v>
      </c>
      <c r="G79" s="49">
        <v>0</v>
      </c>
      <c r="H79" s="56">
        <v>334</v>
      </c>
      <c r="I79" s="22">
        <v>2</v>
      </c>
      <c r="J79" s="47">
        <f t="shared" si="3"/>
        <v>0</v>
      </c>
      <c r="K79" s="54">
        <f t="shared" si="4"/>
        <v>668</v>
      </c>
      <c r="L79" s="44">
        <f t="shared" si="5"/>
        <v>668</v>
      </c>
    </row>
    <row r="80" spans="1:12" ht="22.5" x14ac:dyDescent="0.25">
      <c r="A80" s="3">
        <v>21</v>
      </c>
      <c r="B80" s="3" t="s">
        <v>50</v>
      </c>
      <c r="C80" s="3">
        <v>0.1</v>
      </c>
      <c r="D80" s="3">
        <v>119</v>
      </c>
      <c r="E80" s="3" t="s">
        <v>17</v>
      </c>
      <c r="F80" s="43">
        <f t="shared" si="6"/>
        <v>40</v>
      </c>
      <c r="G80" s="49">
        <v>13</v>
      </c>
      <c r="H80" s="56">
        <v>27</v>
      </c>
      <c r="I80" s="22">
        <v>3</v>
      </c>
      <c r="J80" s="47">
        <f t="shared" si="3"/>
        <v>39</v>
      </c>
      <c r="K80" s="54">
        <f t="shared" si="4"/>
        <v>81</v>
      </c>
      <c r="L80" s="44">
        <f t="shared" si="5"/>
        <v>120</v>
      </c>
    </row>
    <row r="81" spans="1:12" x14ac:dyDescent="0.25">
      <c r="A81" s="3">
        <v>22</v>
      </c>
      <c r="B81" s="3" t="s">
        <v>51</v>
      </c>
      <c r="C81" s="3">
        <v>0</v>
      </c>
      <c r="D81" s="3">
        <v>119</v>
      </c>
      <c r="E81" s="3" t="s">
        <v>17</v>
      </c>
      <c r="F81" s="43">
        <f t="shared" si="6"/>
        <v>131</v>
      </c>
      <c r="G81" s="49">
        <v>17</v>
      </c>
      <c r="H81" s="56">
        <v>114</v>
      </c>
      <c r="I81" s="22">
        <v>2.2000000000000002</v>
      </c>
      <c r="J81" s="47">
        <f t="shared" si="3"/>
        <v>37.400000000000006</v>
      </c>
      <c r="K81" s="54">
        <f t="shared" si="4"/>
        <v>250.8</v>
      </c>
      <c r="L81" s="44">
        <f t="shared" si="5"/>
        <v>288.20000000000005</v>
      </c>
    </row>
    <row r="82" spans="1:12" x14ac:dyDescent="0.25">
      <c r="A82" s="3">
        <v>23</v>
      </c>
      <c r="B82" s="3" t="s">
        <v>52</v>
      </c>
      <c r="C82" s="3">
        <v>0.1</v>
      </c>
      <c r="D82" s="3">
        <v>119</v>
      </c>
      <c r="E82" s="3" t="s">
        <v>17</v>
      </c>
      <c r="F82" s="43">
        <f t="shared" si="6"/>
        <v>383</v>
      </c>
      <c r="G82" s="49">
        <v>49</v>
      </c>
      <c r="H82" s="56">
        <v>334</v>
      </c>
      <c r="I82" s="22">
        <v>1.6</v>
      </c>
      <c r="J82" s="47">
        <f t="shared" si="3"/>
        <v>78.400000000000006</v>
      </c>
      <c r="K82" s="54">
        <f t="shared" si="4"/>
        <v>534.4</v>
      </c>
      <c r="L82" s="44">
        <f t="shared" si="5"/>
        <v>612.80000000000007</v>
      </c>
    </row>
    <row r="83" spans="1:12" ht="22.5" x14ac:dyDescent="0.25">
      <c r="A83" s="3">
        <v>24</v>
      </c>
      <c r="B83" s="3" t="s">
        <v>53</v>
      </c>
      <c r="C83" s="3">
        <v>0</v>
      </c>
      <c r="D83" s="3">
        <v>119</v>
      </c>
      <c r="E83" s="3" t="s">
        <v>17</v>
      </c>
      <c r="F83" s="43">
        <f t="shared" si="6"/>
        <v>131</v>
      </c>
      <c r="G83" s="49">
        <v>17</v>
      </c>
      <c r="H83" s="56">
        <v>114</v>
      </c>
      <c r="I83" s="22">
        <v>3</v>
      </c>
      <c r="J83" s="47">
        <f t="shared" si="3"/>
        <v>51</v>
      </c>
      <c r="K83" s="54">
        <f t="shared" si="4"/>
        <v>342</v>
      </c>
      <c r="L83" s="44">
        <f t="shared" si="5"/>
        <v>393</v>
      </c>
    </row>
    <row r="84" spans="1:12" ht="22.5" x14ac:dyDescent="0.25">
      <c r="A84" s="3">
        <v>25</v>
      </c>
      <c r="B84" s="3" t="s">
        <v>54</v>
      </c>
      <c r="C84" s="3">
        <v>0.05</v>
      </c>
      <c r="D84" s="3">
        <v>119</v>
      </c>
      <c r="E84" s="3" t="s">
        <v>17</v>
      </c>
      <c r="F84" s="43">
        <f t="shared" si="6"/>
        <v>1118</v>
      </c>
      <c r="G84" s="49">
        <v>120</v>
      </c>
      <c r="H84" s="56">
        <v>998</v>
      </c>
      <c r="I84" s="22">
        <v>1.5</v>
      </c>
      <c r="J84" s="47">
        <f t="shared" si="3"/>
        <v>180</v>
      </c>
      <c r="K84" s="54">
        <f t="shared" si="4"/>
        <v>1497</v>
      </c>
      <c r="L84" s="44">
        <f t="shared" si="5"/>
        <v>1677</v>
      </c>
    </row>
    <row r="85" spans="1:12" x14ac:dyDescent="0.25">
      <c r="A85" s="3">
        <v>26</v>
      </c>
      <c r="B85" s="3" t="s">
        <v>55</v>
      </c>
      <c r="C85" s="3">
        <v>0</v>
      </c>
      <c r="D85" s="3">
        <v>119</v>
      </c>
      <c r="E85" s="3" t="s">
        <v>17</v>
      </c>
      <c r="F85" s="43">
        <f t="shared" si="6"/>
        <v>163</v>
      </c>
      <c r="G85" s="49">
        <v>21</v>
      </c>
      <c r="H85" s="56">
        <v>142</v>
      </c>
      <c r="I85" s="22">
        <v>2.8</v>
      </c>
      <c r="J85" s="47">
        <f t="shared" si="3"/>
        <v>58.8</v>
      </c>
      <c r="K85" s="54">
        <f t="shared" si="4"/>
        <v>397.59999999999997</v>
      </c>
      <c r="L85" s="44">
        <f t="shared" si="5"/>
        <v>456.4</v>
      </c>
    </row>
    <row r="86" spans="1:12" ht="22.5" x14ac:dyDescent="0.25">
      <c r="A86" s="3">
        <v>27</v>
      </c>
      <c r="B86" s="3" t="s">
        <v>56</v>
      </c>
      <c r="C86" s="3">
        <v>0.1</v>
      </c>
      <c r="D86" s="3">
        <v>119</v>
      </c>
      <c r="E86" s="3" t="s">
        <v>17</v>
      </c>
      <c r="F86" s="43">
        <f t="shared" si="6"/>
        <v>418</v>
      </c>
      <c r="G86" s="49">
        <v>0</v>
      </c>
      <c r="H86" s="56">
        <v>418</v>
      </c>
      <c r="I86" s="22">
        <v>2</v>
      </c>
      <c r="J86" s="47">
        <f t="shared" si="3"/>
        <v>0</v>
      </c>
      <c r="K86" s="54">
        <f t="shared" si="4"/>
        <v>836</v>
      </c>
      <c r="L86" s="44">
        <f t="shared" si="5"/>
        <v>836</v>
      </c>
    </row>
    <row r="87" spans="1:12" x14ac:dyDescent="0.25">
      <c r="A87" s="3">
        <v>28</v>
      </c>
      <c r="B87" s="3" t="s">
        <v>57</v>
      </c>
      <c r="C87" s="3">
        <v>0.1</v>
      </c>
      <c r="D87" s="3">
        <v>119</v>
      </c>
      <c r="E87" s="3" t="s">
        <v>17</v>
      </c>
      <c r="F87" s="43">
        <f t="shared" si="6"/>
        <v>83</v>
      </c>
      <c r="G87" s="49">
        <v>11</v>
      </c>
      <c r="H87" s="56">
        <v>72</v>
      </c>
      <c r="I87" s="22">
        <v>3</v>
      </c>
      <c r="J87" s="47">
        <f t="shared" si="3"/>
        <v>33</v>
      </c>
      <c r="K87" s="54">
        <f t="shared" si="4"/>
        <v>216</v>
      </c>
      <c r="L87" s="44">
        <f t="shared" si="5"/>
        <v>249</v>
      </c>
    </row>
    <row r="88" spans="1:12" x14ac:dyDescent="0.25">
      <c r="A88" s="3">
        <v>29</v>
      </c>
      <c r="B88" s="3" t="s">
        <v>58</v>
      </c>
      <c r="C88" s="3">
        <v>2.5000000000000001E-2</v>
      </c>
      <c r="D88" s="3">
        <v>119</v>
      </c>
      <c r="E88" s="3" t="s">
        <v>17</v>
      </c>
      <c r="F88" s="43">
        <f t="shared" si="6"/>
        <v>733</v>
      </c>
      <c r="G88" s="49">
        <v>95</v>
      </c>
      <c r="H88" s="56">
        <v>638</v>
      </c>
      <c r="I88" s="22">
        <v>2.8</v>
      </c>
      <c r="J88" s="47">
        <f t="shared" si="3"/>
        <v>266</v>
      </c>
      <c r="K88" s="54">
        <f t="shared" si="4"/>
        <v>1786.3999999999999</v>
      </c>
      <c r="L88" s="44">
        <f t="shared" si="5"/>
        <v>2052.4</v>
      </c>
    </row>
    <row r="89" spans="1:12" x14ac:dyDescent="0.25">
      <c r="A89" s="3">
        <v>30</v>
      </c>
      <c r="B89" s="3" t="s">
        <v>59</v>
      </c>
      <c r="C89" s="3">
        <v>2.5000000000000001E-2</v>
      </c>
      <c r="D89" s="3">
        <v>119</v>
      </c>
      <c r="E89" s="3" t="s">
        <v>17</v>
      </c>
      <c r="F89" s="43">
        <f t="shared" si="6"/>
        <v>149</v>
      </c>
      <c r="G89" s="49">
        <v>19</v>
      </c>
      <c r="H89" s="56">
        <v>130</v>
      </c>
      <c r="I89" s="22">
        <v>2.9</v>
      </c>
      <c r="J89" s="47">
        <f t="shared" si="3"/>
        <v>55.1</v>
      </c>
      <c r="K89" s="54">
        <f t="shared" si="4"/>
        <v>377</v>
      </c>
      <c r="L89" s="44">
        <f t="shared" si="5"/>
        <v>432.09999999999997</v>
      </c>
    </row>
    <row r="90" spans="1:12" x14ac:dyDescent="0.25">
      <c r="A90" s="3">
        <v>31</v>
      </c>
      <c r="B90" s="3" t="s">
        <v>60</v>
      </c>
      <c r="C90" s="3">
        <v>0.01</v>
      </c>
      <c r="D90" s="3">
        <v>119</v>
      </c>
      <c r="E90" s="3" t="s">
        <v>9</v>
      </c>
      <c r="F90" s="43">
        <f t="shared" si="6"/>
        <v>3807</v>
      </c>
      <c r="G90" s="49">
        <v>420</v>
      </c>
      <c r="H90" s="56">
        <v>3387</v>
      </c>
      <c r="I90" s="22">
        <v>0.8</v>
      </c>
      <c r="J90" s="47">
        <f t="shared" si="3"/>
        <v>336</v>
      </c>
      <c r="K90" s="54">
        <f t="shared" si="4"/>
        <v>2709.6000000000004</v>
      </c>
      <c r="L90" s="44">
        <f t="shared" si="5"/>
        <v>3045.6000000000004</v>
      </c>
    </row>
    <row r="91" spans="1:12" x14ac:dyDescent="0.25">
      <c r="A91" s="3">
        <v>32</v>
      </c>
      <c r="B91" s="3" t="s">
        <v>61</v>
      </c>
      <c r="C91" s="3">
        <v>0.1</v>
      </c>
      <c r="D91" s="3">
        <v>119</v>
      </c>
      <c r="E91" s="3" t="s">
        <v>17</v>
      </c>
      <c r="F91" s="43">
        <f t="shared" si="6"/>
        <v>119</v>
      </c>
      <c r="G91" s="49">
        <v>15</v>
      </c>
      <c r="H91" s="56">
        <v>104</v>
      </c>
      <c r="I91" s="22">
        <v>3.3</v>
      </c>
      <c r="J91" s="47">
        <f t="shared" si="3"/>
        <v>49.5</v>
      </c>
      <c r="K91" s="54">
        <f t="shared" si="4"/>
        <v>343.2</v>
      </c>
      <c r="L91" s="44">
        <f t="shared" si="5"/>
        <v>392.7</v>
      </c>
    </row>
    <row r="92" spans="1:12" ht="22.5" x14ac:dyDescent="0.25">
      <c r="A92" s="3">
        <v>33</v>
      </c>
      <c r="B92" s="3" t="s">
        <v>62</v>
      </c>
      <c r="C92" s="3">
        <v>0.06</v>
      </c>
      <c r="D92" s="3">
        <v>119</v>
      </c>
      <c r="E92" s="3" t="s">
        <v>17</v>
      </c>
      <c r="F92" s="43">
        <f t="shared" si="6"/>
        <v>1290</v>
      </c>
      <c r="G92" s="49">
        <v>150</v>
      </c>
      <c r="H92" s="56">
        <v>1140</v>
      </c>
      <c r="I92" s="22">
        <v>2.8</v>
      </c>
      <c r="J92" s="47">
        <f t="shared" si="3"/>
        <v>420</v>
      </c>
      <c r="K92" s="54">
        <f t="shared" si="4"/>
        <v>3192</v>
      </c>
      <c r="L92" s="44">
        <f t="shared" si="5"/>
        <v>3611.9999999999995</v>
      </c>
    </row>
    <row r="93" spans="1:12" x14ac:dyDescent="0.25">
      <c r="A93" s="3">
        <v>34</v>
      </c>
      <c r="B93" s="3" t="s">
        <v>63</v>
      </c>
      <c r="C93" s="3">
        <v>0.06</v>
      </c>
      <c r="D93" s="3">
        <v>119</v>
      </c>
      <c r="E93" s="3" t="s">
        <v>17</v>
      </c>
      <c r="F93" s="43">
        <f t="shared" si="6"/>
        <v>361</v>
      </c>
      <c r="G93" s="49">
        <v>47</v>
      </c>
      <c r="H93" s="56">
        <v>314</v>
      </c>
      <c r="I93" s="22">
        <v>10</v>
      </c>
      <c r="J93" s="47">
        <f t="shared" si="3"/>
        <v>470</v>
      </c>
      <c r="K93" s="54">
        <f t="shared" si="4"/>
        <v>3140</v>
      </c>
      <c r="L93" s="44">
        <f t="shared" si="5"/>
        <v>3610</v>
      </c>
    </row>
    <row r="94" spans="1:12" ht="21" x14ac:dyDescent="0.25">
      <c r="A94" s="3"/>
      <c r="B94" s="4"/>
      <c r="C94" s="4"/>
      <c r="D94" s="4"/>
      <c r="E94" s="4"/>
      <c r="F94" s="4"/>
      <c r="G94" s="24"/>
      <c r="H94" s="4"/>
      <c r="I94" s="60" t="s">
        <v>11</v>
      </c>
      <c r="J94" s="48">
        <f>SUM(J60:J93)</f>
        <v>6411.3</v>
      </c>
      <c r="K94" s="55">
        <f>SUM(K60:K93)</f>
        <v>48273.2</v>
      </c>
      <c r="L94" s="44">
        <f>SUM(L60:L93)</f>
        <v>54684.5</v>
      </c>
    </row>
    <row r="95" spans="1:12" x14ac:dyDescent="0.25">
      <c r="A95" s="3"/>
      <c r="B95" s="4"/>
      <c r="C95" s="4"/>
      <c r="D95" s="4"/>
      <c r="E95" s="4"/>
      <c r="F95" s="4"/>
      <c r="G95" s="24"/>
      <c r="H95" s="4"/>
      <c r="I95" s="59" t="s">
        <v>20</v>
      </c>
      <c r="J95" s="48">
        <f>J94*13%</f>
        <v>833.46900000000005</v>
      </c>
      <c r="K95" s="55">
        <f>K94*13%</f>
        <v>6275.5159999999996</v>
      </c>
      <c r="L95" s="44">
        <f>L94*13%</f>
        <v>7108.9850000000006</v>
      </c>
    </row>
    <row r="96" spans="1:12" ht="21" x14ac:dyDescent="0.25">
      <c r="A96" s="3"/>
      <c r="B96" s="4"/>
      <c r="C96" s="4"/>
      <c r="D96" s="4"/>
      <c r="E96" s="4"/>
      <c r="F96" s="4"/>
      <c r="G96" s="24"/>
      <c r="H96" s="4"/>
      <c r="I96" s="60" t="s">
        <v>13</v>
      </c>
      <c r="J96" s="48">
        <f>SUM(J94:J95)</f>
        <v>7244.7690000000002</v>
      </c>
      <c r="K96" s="55">
        <f>SUM(K94:K95)</f>
        <v>54548.716</v>
      </c>
      <c r="L96" s="44">
        <f>SUM(L94:L95)</f>
        <v>61793.485000000001</v>
      </c>
    </row>
    <row r="97" spans="1:12" x14ac:dyDescent="0.25">
      <c r="A97" s="3"/>
      <c r="B97" s="4"/>
      <c r="C97" s="4"/>
      <c r="D97" s="4"/>
      <c r="E97" s="4"/>
      <c r="F97" s="4"/>
      <c r="G97" s="24"/>
      <c r="H97" s="4"/>
      <c r="I97" s="23"/>
      <c r="J97" s="23"/>
      <c r="K97" s="23"/>
      <c r="L97" s="23"/>
    </row>
    <row r="98" spans="1:12" x14ac:dyDescent="0.25">
      <c r="A98" s="82" t="s">
        <v>162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ht="52.5" x14ac:dyDescent="0.25">
      <c r="A99" s="38" t="s">
        <v>1</v>
      </c>
      <c r="B99" s="38" t="s">
        <v>2</v>
      </c>
      <c r="C99" s="38" t="s">
        <v>144</v>
      </c>
      <c r="D99" s="38" t="s">
        <v>143</v>
      </c>
      <c r="E99" s="38" t="s">
        <v>147</v>
      </c>
      <c r="F99" s="38" t="s">
        <v>4</v>
      </c>
      <c r="G99" s="36" t="s">
        <v>166</v>
      </c>
      <c r="H99" s="37" t="s">
        <v>164</v>
      </c>
      <c r="I99" s="39" t="s">
        <v>5</v>
      </c>
      <c r="J99" s="41" t="s">
        <v>167</v>
      </c>
      <c r="K99" s="37" t="s">
        <v>165</v>
      </c>
      <c r="L99" s="39" t="s">
        <v>7</v>
      </c>
    </row>
    <row r="100" spans="1:12" ht="33.75" x14ac:dyDescent="0.25">
      <c r="A100" s="3">
        <v>1</v>
      </c>
      <c r="B100" s="3" t="s">
        <v>64</v>
      </c>
      <c r="C100" s="3">
        <v>2E-3</v>
      </c>
      <c r="D100" s="3">
        <v>119</v>
      </c>
      <c r="E100" s="3" t="s">
        <v>9</v>
      </c>
      <c r="F100" s="42">
        <f>G100+H100</f>
        <v>133</v>
      </c>
      <c r="G100" s="49">
        <v>17</v>
      </c>
      <c r="H100" s="53">
        <v>116</v>
      </c>
      <c r="I100" s="22">
        <v>1.4</v>
      </c>
      <c r="J100" s="47">
        <f t="shared" ref="J100:J131" si="7">I100*G100</f>
        <v>23.799999999999997</v>
      </c>
      <c r="K100" s="54">
        <f t="shared" ref="K100:K131" si="8">I100*H100</f>
        <v>162.39999999999998</v>
      </c>
      <c r="L100" s="44">
        <f t="shared" ref="L100:L131" si="9">F100*I100</f>
        <v>186.2</v>
      </c>
    </row>
    <row r="101" spans="1:12" ht="22.5" x14ac:dyDescent="0.25">
      <c r="A101" s="3">
        <v>2</v>
      </c>
      <c r="B101" s="3" t="s">
        <v>65</v>
      </c>
      <c r="C101" s="3">
        <v>2E-3</v>
      </c>
      <c r="D101" s="3">
        <v>119</v>
      </c>
      <c r="E101" s="3" t="s">
        <v>9</v>
      </c>
      <c r="F101" s="42">
        <f t="shared" ref="F101:F151" si="10">G101+H101</f>
        <v>140</v>
      </c>
      <c r="G101" s="49">
        <v>6</v>
      </c>
      <c r="H101" s="53">
        <v>134</v>
      </c>
      <c r="I101" s="22">
        <v>12</v>
      </c>
      <c r="J101" s="47">
        <f t="shared" si="7"/>
        <v>72</v>
      </c>
      <c r="K101" s="54">
        <f t="shared" si="8"/>
        <v>1608</v>
      </c>
      <c r="L101" s="44">
        <f t="shared" si="9"/>
        <v>1680</v>
      </c>
    </row>
    <row r="102" spans="1:12" ht="22.5" x14ac:dyDescent="0.25">
      <c r="A102" s="3">
        <v>3</v>
      </c>
      <c r="B102" s="2" t="s">
        <v>149</v>
      </c>
      <c r="C102" s="2">
        <v>0.03</v>
      </c>
      <c r="D102" s="2">
        <v>119</v>
      </c>
      <c r="E102" s="3" t="s">
        <v>9</v>
      </c>
      <c r="F102" s="42">
        <f t="shared" si="10"/>
        <v>694</v>
      </c>
      <c r="G102" s="49">
        <v>80</v>
      </c>
      <c r="H102" s="53">
        <v>614</v>
      </c>
      <c r="I102" s="22">
        <v>2.7</v>
      </c>
      <c r="J102" s="47">
        <f t="shared" si="7"/>
        <v>216</v>
      </c>
      <c r="K102" s="54">
        <f t="shared" si="8"/>
        <v>1657.8000000000002</v>
      </c>
      <c r="L102" s="44">
        <f t="shared" si="9"/>
        <v>1873.8000000000002</v>
      </c>
    </row>
    <row r="103" spans="1:12" ht="19.5" customHeight="1" x14ac:dyDescent="0.25">
      <c r="A103" s="3">
        <v>4</v>
      </c>
      <c r="B103" s="2" t="s">
        <v>175</v>
      </c>
      <c r="C103" s="2">
        <v>0.01</v>
      </c>
      <c r="D103" s="2">
        <v>119</v>
      </c>
      <c r="E103" s="3" t="s">
        <v>9</v>
      </c>
      <c r="F103" s="42">
        <f t="shared" si="10"/>
        <v>39</v>
      </c>
      <c r="G103" s="49">
        <v>6</v>
      </c>
      <c r="H103" s="53">
        <v>33</v>
      </c>
      <c r="I103" s="22">
        <v>12</v>
      </c>
      <c r="J103" s="47">
        <f t="shared" si="7"/>
        <v>72</v>
      </c>
      <c r="K103" s="54">
        <f t="shared" si="8"/>
        <v>396</v>
      </c>
      <c r="L103" s="44">
        <f t="shared" si="9"/>
        <v>468</v>
      </c>
    </row>
    <row r="104" spans="1:12" ht="33.75" x14ac:dyDescent="0.25">
      <c r="A104" s="3">
        <v>5</v>
      </c>
      <c r="B104" s="3" t="s">
        <v>66</v>
      </c>
      <c r="C104" s="3">
        <v>0.05</v>
      </c>
      <c r="D104" s="3">
        <v>119</v>
      </c>
      <c r="E104" s="3" t="s">
        <v>9</v>
      </c>
      <c r="F104" s="42">
        <f t="shared" si="10"/>
        <v>192</v>
      </c>
      <c r="G104" s="49">
        <v>25</v>
      </c>
      <c r="H104" s="53">
        <v>167</v>
      </c>
      <c r="I104" s="22">
        <v>3.8</v>
      </c>
      <c r="J104" s="47">
        <f t="shared" si="7"/>
        <v>95</v>
      </c>
      <c r="K104" s="54">
        <f t="shared" si="8"/>
        <v>634.6</v>
      </c>
      <c r="L104" s="44">
        <f t="shared" si="9"/>
        <v>729.59999999999991</v>
      </c>
    </row>
    <row r="105" spans="1:12" ht="22.5" x14ac:dyDescent="0.25">
      <c r="A105" s="3">
        <v>6</v>
      </c>
      <c r="B105" s="3" t="s">
        <v>67</v>
      </c>
      <c r="C105" s="3">
        <v>0.05</v>
      </c>
      <c r="D105" s="3">
        <v>119</v>
      </c>
      <c r="E105" s="3" t="s">
        <v>9</v>
      </c>
      <c r="F105" s="42">
        <f t="shared" si="10"/>
        <v>1686</v>
      </c>
      <c r="G105" s="49">
        <v>180</v>
      </c>
      <c r="H105" s="53">
        <v>1506</v>
      </c>
      <c r="I105" s="22">
        <v>2.8</v>
      </c>
      <c r="J105" s="47">
        <f t="shared" si="7"/>
        <v>503.99999999999994</v>
      </c>
      <c r="K105" s="54">
        <f t="shared" si="8"/>
        <v>4216.8</v>
      </c>
      <c r="L105" s="44">
        <f t="shared" si="9"/>
        <v>4720.7999999999993</v>
      </c>
    </row>
    <row r="106" spans="1:12" ht="32.25" customHeight="1" x14ac:dyDescent="0.25">
      <c r="A106" s="3">
        <v>7</v>
      </c>
      <c r="B106" s="3" t="s">
        <v>68</v>
      </c>
      <c r="C106" s="3"/>
      <c r="D106" s="3"/>
      <c r="E106" s="3" t="s">
        <v>9</v>
      </c>
      <c r="F106" s="42">
        <f t="shared" si="10"/>
        <v>69</v>
      </c>
      <c r="G106" s="49">
        <v>8</v>
      </c>
      <c r="H106" s="53">
        <v>61</v>
      </c>
      <c r="I106" s="22">
        <v>22</v>
      </c>
      <c r="J106" s="47">
        <f t="shared" si="7"/>
        <v>176</v>
      </c>
      <c r="K106" s="54">
        <f t="shared" si="8"/>
        <v>1342</v>
      </c>
      <c r="L106" s="44">
        <f t="shared" si="9"/>
        <v>1518</v>
      </c>
    </row>
    <row r="107" spans="1:12" ht="22.5" x14ac:dyDescent="0.25">
      <c r="A107" s="3">
        <v>8</v>
      </c>
      <c r="B107" s="9" t="s">
        <v>69</v>
      </c>
      <c r="C107" s="3"/>
      <c r="D107" s="3"/>
      <c r="E107" s="3" t="s">
        <v>9</v>
      </c>
      <c r="F107" s="42">
        <f t="shared" si="10"/>
        <v>35</v>
      </c>
      <c r="G107" s="49">
        <v>6</v>
      </c>
      <c r="H107" s="53">
        <v>29</v>
      </c>
      <c r="I107" s="22">
        <v>1.2</v>
      </c>
      <c r="J107" s="47">
        <f t="shared" si="7"/>
        <v>7.1999999999999993</v>
      </c>
      <c r="K107" s="54">
        <f t="shared" si="8"/>
        <v>34.799999999999997</v>
      </c>
      <c r="L107" s="44">
        <f t="shared" si="9"/>
        <v>42</v>
      </c>
    </row>
    <row r="108" spans="1:12" ht="22.5" x14ac:dyDescent="0.25">
      <c r="A108" s="3">
        <v>9</v>
      </c>
      <c r="B108" s="3" t="s">
        <v>70</v>
      </c>
      <c r="C108" s="3">
        <v>1.4999999999999999E-2</v>
      </c>
      <c r="D108" s="3">
        <v>119</v>
      </c>
      <c r="E108" s="3" t="s">
        <v>9</v>
      </c>
      <c r="F108" s="42">
        <f t="shared" si="10"/>
        <v>142</v>
      </c>
      <c r="G108" s="49">
        <v>25</v>
      </c>
      <c r="H108" s="53">
        <v>117</v>
      </c>
      <c r="I108" s="22">
        <v>1.6</v>
      </c>
      <c r="J108" s="47">
        <f t="shared" si="7"/>
        <v>40</v>
      </c>
      <c r="K108" s="54">
        <f t="shared" si="8"/>
        <v>187.20000000000002</v>
      </c>
      <c r="L108" s="44">
        <f t="shared" si="9"/>
        <v>227.20000000000002</v>
      </c>
    </row>
    <row r="109" spans="1:12" ht="22.5" x14ac:dyDescent="0.25">
      <c r="A109" s="3">
        <v>10</v>
      </c>
      <c r="B109" s="3" t="s">
        <v>176</v>
      </c>
      <c r="C109" s="3"/>
      <c r="D109" s="3"/>
      <c r="E109" s="3" t="s">
        <v>28</v>
      </c>
      <c r="F109" s="42">
        <f t="shared" si="10"/>
        <v>34</v>
      </c>
      <c r="G109" s="49">
        <v>6</v>
      </c>
      <c r="H109" s="53">
        <v>28</v>
      </c>
      <c r="I109" s="22">
        <v>25</v>
      </c>
      <c r="J109" s="47">
        <f t="shared" si="7"/>
        <v>150</v>
      </c>
      <c r="K109" s="54">
        <f t="shared" si="8"/>
        <v>700</v>
      </c>
      <c r="L109" s="44">
        <f t="shared" si="9"/>
        <v>850</v>
      </c>
    </row>
    <row r="110" spans="1:12" x14ac:dyDescent="0.25">
      <c r="A110" s="3">
        <v>11</v>
      </c>
      <c r="B110" s="3" t="s">
        <v>71</v>
      </c>
      <c r="C110" s="3"/>
      <c r="D110" s="3"/>
      <c r="E110" s="3" t="s">
        <v>9</v>
      </c>
      <c r="F110" s="42">
        <f t="shared" si="10"/>
        <v>72</v>
      </c>
      <c r="G110" s="49">
        <v>15</v>
      </c>
      <c r="H110" s="53">
        <v>57</v>
      </c>
      <c r="I110" s="22">
        <v>1.5</v>
      </c>
      <c r="J110" s="47">
        <f t="shared" si="7"/>
        <v>22.5</v>
      </c>
      <c r="K110" s="54">
        <f t="shared" si="8"/>
        <v>85.5</v>
      </c>
      <c r="L110" s="44">
        <f t="shared" si="9"/>
        <v>108</v>
      </c>
    </row>
    <row r="111" spans="1:12" x14ac:dyDescent="0.25">
      <c r="A111" s="3">
        <v>12</v>
      </c>
      <c r="B111" s="2" t="s">
        <v>72</v>
      </c>
      <c r="C111" s="2"/>
      <c r="D111" s="2"/>
      <c r="E111" s="3" t="s">
        <v>28</v>
      </c>
      <c r="F111" s="42">
        <f t="shared" si="10"/>
        <v>18</v>
      </c>
      <c r="G111" s="49">
        <v>6</v>
      </c>
      <c r="H111" s="53">
        <v>12</v>
      </c>
      <c r="I111" s="22">
        <v>22</v>
      </c>
      <c r="J111" s="47">
        <f t="shared" si="7"/>
        <v>132</v>
      </c>
      <c r="K111" s="54">
        <f t="shared" si="8"/>
        <v>264</v>
      </c>
      <c r="L111" s="44">
        <f t="shared" si="9"/>
        <v>396</v>
      </c>
    </row>
    <row r="112" spans="1:12" ht="15.75" thickBot="1" x14ac:dyDescent="0.3">
      <c r="A112" s="3">
        <v>13</v>
      </c>
      <c r="B112" s="17" t="s">
        <v>155</v>
      </c>
      <c r="C112" s="2"/>
      <c r="D112" s="2"/>
      <c r="E112" s="3" t="s">
        <v>9</v>
      </c>
      <c r="F112" s="42">
        <f t="shared" si="10"/>
        <v>190</v>
      </c>
      <c r="G112" s="49">
        <v>25</v>
      </c>
      <c r="H112" s="53">
        <v>165</v>
      </c>
      <c r="I112" s="22">
        <v>3.5</v>
      </c>
      <c r="J112" s="47">
        <f t="shared" si="7"/>
        <v>87.5</v>
      </c>
      <c r="K112" s="54">
        <f t="shared" si="8"/>
        <v>577.5</v>
      </c>
      <c r="L112" s="44">
        <f t="shared" si="9"/>
        <v>665</v>
      </c>
    </row>
    <row r="113" spans="1:12" x14ac:dyDescent="0.25">
      <c r="A113" s="3">
        <v>14</v>
      </c>
      <c r="B113" s="3" t="s">
        <v>74</v>
      </c>
      <c r="C113" s="3"/>
      <c r="D113" s="3"/>
      <c r="E113" s="3" t="s">
        <v>9</v>
      </c>
      <c r="F113" s="42">
        <f t="shared" si="10"/>
        <v>21</v>
      </c>
      <c r="G113" s="49">
        <v>6</v>
      </c>
      <c r="H113" s="53">
        <v>15</v>
      </c>
      <c r="I113" s="22">
        <v>2</v>
      </c>
      <c r="J113" s="47">
        <f t="shared" si="7"/>
        <v>12</v>
      </c>
      <c r="K113" s="54">
        <f t="shared" si="8"/>
        <v>30</v>
      </c>
      <c r="L113" s="44">
        <f t="shared" si="9"/>
        <v>42</v>
      </c>
    </row>
    <row r="114" spans="1:12" ht="23.25" thickBot="1" x14ac:dyDescent="0.3">
      <c r="A114" s="3">
        <v>15</v>
      </c>
      <c r="B114" s="17" t="s">
        <v>73</v>
      </c>
      <c r="C114" s="3"/>
      <c r="D114" s="3"/>
      <c r="E114" s="3" t="s">
        <v>9</v>
      </c>
      <c r="F114" s="42">
        <f t="shared" si="10"/>
        <v>80</v>
      </c>
      <c r="G114" s="49">
        <v>20</v>
      </c>
      <c r="H114" s="53">
        <v>60</v>
      </c>
      <c r="I114" s="22">
        <v>19</v>
      </c>
      <c r="J114" s="47">
        <f t="shared" si="7"/>
        <v>380</v>
      </c>
      <c r="K114" s="54">
        <f t="shared" si="8"/>
        <v>1140</v>
      </c>
      <c r="L114" s="44">
        <f t="shared" si="9"/>
        <v>1520</v>
      </c>
    </row>
    <row r="115" spans="1:12" ht="22.5" x14ac:dyDescent="0.25">
      <c r="A115" s="3">
        <v>16</v>
      </c>
      <c r="B115" s="3" t="s">
        <v>75</v>
      </c>
      <c r="C115" s="3"/>
      <c r="D115" s="3"/>
      <c r="E115" s="3" t="s">
        <v>9</v>
      </c>
      <c r="F115" s="42">
        <f t="shared" si="10"/>
        <v>26</v>
      </c>
      <c r="G115" s="49">
        <v>6</v>
      </c>
      <c r="H115" s="53">
        <v>20</v>
      </c>
      <c r="I115" s="22">
        <v>28</v>
      </c>
      <c r="J115" s="47">
        <f t="shared" si="7"/>
        <v>168</v>
      </c>
      <c r="K115" s="54">
        <f t="shared" si="8"/>
        <v>560</v>
      </c>
      <c r="L115" s="44">
        <f t="shared" si="9"/>
        <v>728</v>
      </c>
    </row>
    <row r="116" spans="1:12" ht="22.5" x14ac:dyDescent="0.25">
      <c r="A116" s="3">
        <v>17</v>
      </c>
      <c r="B116" s="3" t="s">
        <v>76</v>
      </c>
      <c r="C116" s="3"/>
      <c r="D116" s="3"/>
      <c r="E116" s="3" t="s">
        <v>9</v>
      </c>
      <c r="F116" s="42">
        <f t="shared" si="10"/>
        <v>26</v>
      </c>
      <c r="G116" s="49">
        <v>6</v>
      </c>
      <c r="H116" s="53">
        <v>20</v>
      </c>
      <c r="I116" s="22">
        <v>1.9</v>
      </c>
      <c r="J116" s="47">
        <f t="shared" si="7"/>
        <v>11.399999999999999</v>
      </c>
      <c r="K116" s="54">
        <f t="shared" si="8"/>
        <v>38</v>
      </c>
      <c r="L116" s="44">
        <f t="shared" si="9"/>
        <v>49.4</v>
      </c>
    </row>
    <row r="117" spans="1:12" ht="22.5" x14ac:dyDescent="0.25">
      <c r="A117" s="3">
        <v>18</v>
      </c>
      <c r="B117" s="3" t="s">
        <v>77</v>
      </c>
      <c r="C117" s="3">
        <v>5.0000000000000001E-3</v>
      </c>
      <c r="D117" s="3">
        <v>119</v>
      </c>
      <c r="E117" s="3" t="s">
        <v>9</v>
      </c>
      <c r="F117" s="42">
        <f t="shared" si="10"/>
        <v>897</v>
      </c>
      <c r="G117" s="49">
        <v>110</v>
      </c>
      <c r="H117" s="53">
        <v>787</v>
      </c>
      <c r="I117" s="22">
        <v>1.9</v>
      </c>
      <c r="J117" s="47">
        <f t="shared" si="7"/>
        <v>209</v>
      </c>
      <c r="K117" s="54">
        <f t="shared" si="8"/>
        <v>1495.3</v>
      </c>
      <c r="L117" s="44">
        <f t="shared" si="9"/>
        <v>1704.3</v>
      </c>
    </row>
    <row r="118" spans="1:12" ht="22.5" x14ac:dyDescent="0.25">
      <c r="A118" s="3">
        <v>19</v>
      </c>
      <c r="B118" s="2" t="s">
        <v>78</v>
      </c>
      <c r="C118" s="2">
        <v>0.01</v>
      </c>
      <c r="D118" s="2">
        <v>119</v>
      </c>
      <c r="E118" s="3" t="s">
        <v>79</v>
      </c>
      <c r="F118" s="42">
        <f t="shared" si="10"/>
        <v>127</v>
      </c>
      <c r="G118" s="49">
        <v>16</v>
      </c>
      <c r="H118" s="53">
        <v>111</v>
      </c>
      <c r="I118" s="22">
        <v>9.5</v>
      </c>
      <c r="J118" s="47">
        <f t="shared" si="7"/>
        <v>152</v>
      </c>
      <c r="K118" s="54">
        <f t="shared" si="8"/>
        <v>1054.5</v>
      </c>
      <c r="L118" s="44">
        <f t="shared" si="9"/>
        <v>1206.5</v>
      </c>
    </row>
    <row r="119" spans="1:12" ht="45.75" customHeight="1" x14ac:dyDescent="0.25">
      <c r="A119" s="3">
        <v>20</v>
      </c>
      <c r="B119" s="3" t="s">
        <v>80</v>
      </c>
      <c r="C119" s="3"/>
      <c r="D119" s="3"/>
      <c r="E119" s="3" t="s">
        <v>9</v>
      </c>
      <c r="F119" s="42">
        <f t="shared" si="10"/>
        <v>35</v>
      </c>
      <c r="G119" s="49">
        <v>15</v>
      </c>
      <c r="H119" s="53">
        <v>20</v>
      </c>
      <c r="I119" s="22">
        <v>1.8</v>
      </c>
      <c r="J119" s="47">
        <f t="shared" si="7"/>
        <v>27</v>
      </c>
      <c r="K119" s="54">
        <f t="shared" si="8"/>
        <v>36</v>
      </c>
      <c r="L119" s="44">
        <f t="shared" si="9"/>
        <v>63</v>
      </c>
    </row>
    <row r="120" spans="1:12" ht="45" x14ac:dyDescent="0.25">
      <c r="A120" s="3">
        <v>21</v>
      </c>
      <c r="B120" s="3" t="s">
        <v>81</v>
      </c>
      <c r="C120" s="3"/>
      <c r="D120" s="3"/>
      <c r="E120" s="3" t="s">
        <v>9</v>
      </c>
      <c r="F120" s="42">
        <f t="shared" si="10"/>
        <v>34</v>
      </c>
      <c r="G120" s="49">
        <v>15</v>
      </c>
      <c r="H120" s="53">
        <v>19</v>
      </c>
      <c r="I120" s="22">
        <v>1.8</v>
      </c>
      <c r="J120" s="47">
        <f t="shared" si="7"/>
        <v>27</v>
      </c>
      <c r="K120" s="54">
        <f t="shared" si="8"/>
        <v>34.200000000000003</v>
      </c>
      <c r="L120" s="44">
        <f t="shared" si="9"/>
        <v>61.2</v>
      </c>
    </row>
    <row r="121" spans="1:12" ht="22.5" x14ac:dyDescent="0.25">
      <c r="A121" s="3">
        <v>22</v>
      </c>
      <c r="B121" s="3" t="s">
        <v>82</v>
      </c>
      <c r="C121" s="3"/>
      <c r="D121" s="3"/>
      <c r="E121" s="3" t="s">
        <v>9</v>
      </c>
      <c r="F121" s="42">
        <f t="shared" si="10"/>
        <v>34</v>
      </c>
      <c r="G121" s="49">
        <v>15</v>
      </c>
      <c r="H121" s="53">
        <v>19</v>
      </c>
      <c r="I121" s="22">
        <v>8.8000000000000007</v>
      </c>
      <c r="J121" s="47">
        <f t="shared" si="7"/>
        <v>132</v>
      </c>
      <c r="K121" s="54">
        <f t="shared" si="8"/>
        <v>167.20000000000002</v>
      </c>
      <c r="L121" s="44">
        <f t="shared" si="9"/>
        <v>299.20000000000005</v>
      </c>
    </row>
    <row r="122" spans="1:12" ht="33.75" x14ac:dyDescent="0.25">
      <c r="A122" s="3">
        <v>23</v>
      </c>
      <c r="B122" s="3" t="s">
        <v>83</v>
      </c>
      <c r="C122" s="3"/>
      <c r="D122" s="3"/>
      <c r="E122" s="3" t="s">
        <v>9</v>
      </c>
      <c r="F122" s="42">
        <f t="shared" si="10"/>
        <v>30</v>
      </c>
      <c r="G122" s="49">
        <v>15</v>
      </c>
      <c r="H122" s="53">
        <v>15</v>
      </c>
      <c r="I122" s="22">
        <v>1.9</v>
      </c>
      <c r="J122" s="47">
        <f t="shared" si="7"/>
        <v>28.5</v>
      </c>
      <c r="K122" s="54">
        <f t="shared" si="8"/>
        <v>28.5</v>
      </c>
      <c r="L122" s="44">
        <f t="shared" si="9"/>
        <v>57</v>
      </c>
    </row>
    <row r="123" spans="1:12" ht="33.75" x14ac:dyDescent="0.25">
      <c r="A123" s="3">
        <v>24</v>
      </c>
      <c r="B123" s="3" t="s">
        <v>84</v>
      </c>
      <c r="C123" s="3"/>
      <c r="D123" s="3"/>
      <c r="E123" s="3" t="s">
        <v>9</v>
      </c>
      <c r="F123" s="42">
        <f t="shared" si="10"/>
        <v>30</v>
      </c>
      <c r="G123" s="49">
        <v>15</v>
      </c>
      <c r="H123" s="53">
        <v>15</v>
      </c>
      <c r="I123" s="22">
        <v>3.3</v>
      </c>
      <c r="J123" s="47">
        <f t="shared" si="7"/>
        <v>49.5</v>
      </c>
      <c r="K123" s="54">
        <f t="shared" si="8"/>
        <v>49.5</v>
      </c>
      <c r="L123" s="44">
        <f t="shared" si="9"/>
        <v>99</v>
      </c>
    </row>
    <row r="124" spans="1:12" ht="45" x14ac:dyDescent="0.25">
      <c r="A124" s="3">
        <v>25</v>
      </c>
      <c r="B124" s="3" t="s">
        <v>85</v>
      </c>
      <c r="C124" s="3"/>
      <c r="D124" s="3"/>
      <c r="E124" s="3" t="s">
        <v>9</v>
      </c>
      <c r="F124" s="42">
        <f t="shared" si="10"/>
        <v>43</v>
      </c>
      <c r="G124" s="49">
        <v>15</v>
      </c>
      <c r="H124" s="53">
        <v>28</v>
      </c>
      <c r="I124" s="22">
        <v>1.8</v>
      </c>
      <c r="J124" s="47">
        <f t="shared" si="7"/>
        <v>27</v>
      </c>
      <c r="K124" s="54">
        <f t="shared" si="8"/>
        <v>50.4</v>
      </c>
      <c r="L124" s="44">
        <f t="shared" si="9"/>
        <v>77.400000000000006</v>
      </c>
    </row>
    <row r="125" spans="1:12" ht="45" x14ac:dyDescent="0.25">
      <c r="A125" s="3">
        <v>26</v>
      </c>
      <c r="B125" s="3" t="s">
        <v>86</v>
      </c>
      <c r="C125" s="3"/>
      <c r="D125" s="3"/>
      <c r="E125" s="3" t="s">
        <v>9</v>
      </c>
      <c r="F125" s="42">
        <f t="shared" si="10"/>
        <v>30</v>
      </c>
      <c r="G125" s="49">
        <v>15</v>
      </c>
      <c r="H125" s="53">
        <v>15</v>
      </c>
      <c r="I125" s="22">
        <v>1.8</v>
      </c>
      <c r="J125" s="47">
        <f t="shared" si="7"/>
        <v>27</v>
      </c>
      <c r="K125" s="54">
        <f t="shared" si="8"/>
        <v>27</v>
      </c>
      <c r="L125" s="44">
        <f t="shared" si="9"/>
        <v>54</v>
      </c>
    </row>
    <row r="126" spans="1:12" ht="22.5" x14ac:dyDescent="0.25">
      <c r="A126" s="3">
        <v>27</v>
      </c>
      <c r="B126" s="3" t="s">
        <v>87</v>
      </c>
      <c r="C126" s="3"/>
      <c r="D126" s="3"/>
      <c r="E126" s="3" t="s">
        <v>9</v>
      </c>
      <c r="F126" s="42">
        <f t="shared" si="10"/>
        <v>30</v>
      </c>
      <c r="G126" s="49">
        <v>15</v>
      </c>
      <c r="H126" s="53">
        <v>15</v>
      </c>
      <c r="I126" s="22">
        <v>1.8</v>
      </c>
      <c r="J126" s="47">
        <f t="shared" si="7"/>
        <v>27</v>
      </c>
      <c r="K126" s="54">
        <f t="shared" si="8"/>
        <v>27</v>
      </c>
      <c r="L126" s="44">
        <f t="shared" si="9"/>
        <v>54</v>
      </c>
    </row>
    <row r="127" spans="1:12" ht="22.5" x14ac:dyDescent="0.25">
      <c r="A127" s="3">
        <v>28</v>
      </c>
      <c r="B127" s="3" t="s">
        <v>88</v>
      </c>
      <c r="C127" s="3"/>
      <c r="D127" s="3"/>
      <c r="E127" s="3" t="s">
        <v>9</v>
      </c>
      <c r="F127" s="42">
        <f t="shared" si="10"/>
        <v>30</v>
      </c>
      <c r="G127" s="49">
        <v>15</v>
      </c>
      <c r="H127" s="53">
        <v>15</v>
      </c>
      <c r="I127" s="22">
        <v>3.6</v>
      </c>
      <c r="J127" s="47">
        <f t="shared" si="7"/>
        <v>54</v>
      </c>
      <c r="K127" s="54">
        <f t="shared" si="8"/>
        <v>54</v>
      </c>
      <c r="L127" s="44">
        <f t="shared" si="9"/>
        <v>108</v>
      </c>
    </row>
    <row r="128" spans="1:12" ht="22.5" x14ac:dyDescent="0.25">
      <c r="A128" s="3">
        <v>29</v>
      </c>
      <c r="B128" s="3" t="s">
        <v>89</v>
      </c>
      <c r="C128" s="3"/>
      <c r="D128" s="3"/>
      <c r="E128" s="3" t="s">
        <v>9</v>
      </c>
      <c r="F128" s="42">
        <f t="shared" si="10"/>
        <v>30</v>
      </c>
      <c r="G128" s="49">
        <v>15</v>
      </c>
      <c r="H128" s="53">
        <v>15</v>
      </c>
      <c r="I128" s="22">
        <v>1.8</v>
      </c>
      <c r="J128" s="47">
        <f t="shared" si="7"/>
        <v>27</v>
      </c>
      <c r="K128" s="54">
        <f t="shared" si="8"/>
        <v>27</v>
      </c>
      <c r="L128" s="44">
        <f t="shared" si="9"/>
        <v>54</v>
      </c>
    </row>
    <row r="129" spans="1:12" ht="33.75" x14ac:dyDescent="0.25">
      <c r="A129" s="3">
        <v>30</v>
      </c>
      <c r="B129" s="3" t="s">
        <v>90</v>
      </c>
      <c r="C129" s="3"/>
      <c r="D129" s="3"/>
      <c r="E129" s="3" t="s">
        <v>9</v>
      </c>
      <c r="F129" s="42">
        <f t="shared" si="10"/>
        <v>30</v>
      </c>
      <c r="G129" s="49">
        <v>15</v>
      </c>
      <c r="H129" s="53">
        <v>15</v>
      </c>
      <c r="I129" s="22">
        <v>1.5</v>
      </c>
      <c r="J129" s="47">
        <f t="shared" si="7"/>
        <v>22.5</v>
      </c>
      <c r="K129" s="54">
        <f t="shared" si="8"/>
        <v>22.5</v>
      </c>
      <c r="L129" s="44">
        <f t="shared" si="9"/>
        <v>45</v>
      </c>
    </row>
    <row r="130" spans="1:12" ht="33.75" x14ac:dyDescent="0.25">
      <c r="A130" s="3">
        <v>31</v>
      </c>
      <c r="B130" s="3" t="s">
        <v>91</v>
      </c>
      <c r="C130" s="3"/>
      <c r="D130" s="3"/>
      <c r="E130" s="3" t="s">
        <v>9</v>
      </c>
      <c r="F130" s="42">
        <f t="shared" si="10"/>
        <v>35</v>
      </c>
      <c r="G130" s="49">
        <v>15</v>
      </c>
      <c r="H130" s="53">
        <v>20</v>
      </c>
      <c r="I130" s="22">
        <v>1.6</v>
      </c>
      <c r="J130" s="47">
        <f t="shared" si="7"/>
        <v>24</v>
      </c>
      <c r="K130" s="54">
        <f t="shared" si="8"/>
        <v>32</v>
      </c>
      <c r="L130" s="44">
        <f t="shared" si="9"/>
        <v>56</v>
      </c>
    </row>
    <row r="131" spans="1:12" ht="22.5" x14ac:dyDescent="0.25">
      <c r="A131" s="3">
        <v>32</v>
      </c>
      <c r="B131" s="3" t="s">
        <v>92</v>
      </c>
      <c r="C131" s="3"/>
      <c r="D131" s="3"/>
      <c r="E131" s="3" t="s">
        <v>9</v>
      </c>
      <c r="F131" s="42">
        <f t="shared" si="10"/>
        <v>27</v>
      </c>
      <c r="G131" s="49">
        <v>15</v>
      </c>
      <c r="H131" s="53">
        <v>12</v>
      </c>
      <c r="I131" s="22">
        <v>13</v>
      </c>
      <c r="J131" s="47">
        <f t="shared" si="7"/>
        <v>195</v>
      </c>
      <c r="K131" s="54">
        <f t="shared" si="8"/>
        <v>156</v>
      </c>
      <c r="L131" s="44">
        <f t="shared" si="9"/>
        <v>351</v>
      </c>
    </row>
    <row r="132" spans="1:12" ht="22.5" x14ac:dyDescent="0.25">
      <c r="A132" s="3">
        <v>33</v>
      </c>
      <c r="B132" s="3" t="s">
        <v>93</v>
      </c>
      <c r="C132" s="3"/>
      <c r="D132" s="3"/>
      <c r="E132" s="3" t="s">
        <v>9</v>
      </c>
      <c r="F132" s="42">
        <f t="shared" si="10"/>
        <v>27</v>
      </c>
      <c r="G132" s="49">
        <v>15</v>
      </c>
      <c r="H132" s="53">
        <v>12</v>
      </c>
      <c r="I132" s="22">
        <v>3.8</v>
      </c>
      <c r="J132" s="47">
        <f t="shared" ref="J132:J151" si="11">I132*G132</f>
        <v>57</v>
      </c>
      <c r="K132" s="54">
        <f t="shared" ref="K132:K151" si="12">I132*H132</f>
        <v>45.599999999999994</v>
      </c>
      <c r="L132" s="44">
        <f t="shared" ref="L132:L151" si="13">F132*I132</f>
        <v>102.6</v>
      </c>
    </row>
    <row r="133" spans="1:12" x14ac:dyDescent="0.25">
      <c r="A133" s="3">
        <v>34</v>
      </c>
      <c r="B133" s="3" t="s">
        <v>94</v>
      </c>
      <c r="C133" s="3"/>
      <c r="D133" s="3"/>
      <c r="E133" s="3" t="s">
        <v>9</v>
      </c>
      <c r="F133" s="42">
        <f t="shared" si="10"/>
        <v>37</v>
      </c>
      <c r="G133" s="49">
        <v>15</v>
      </c>
      <c r="H133" s="53">
        <v>22</v>
      </c>
      <c r="I133" s="22">
        <v>6.9</v>
      </c>
      <c r="J133" s="47">
        <f t="shared" si="11"/>
        <v>103.5</v>
      </c>
      <c r="K133" s="54">
        <f t="shared" si="12"/>
        <v>151.80000000000001</v>
      </c>
      <c r="L133" s="44">
        <f t="shared" si="13"/>
        <v>255.3</v>
      </c>
    </row>
    <row r="134" spans="1:12" ht="22.5" x14ac:dyDescent="0.25">
      <c r="A134" s="3">
        <v>35</v>
      </c>
      <c r="B134" s="3" t="s">
        <v>95</v>
      </c>
      <c r="C134" s="3"/>
      <c r="D134" s="3"/>
      <c r="E134" s="3" t="s">
        <v>9</v>
      </c>
      <c r="F134" s="42">
        <f t="shared" si="10"/>
        <v>30</v>
      </c>
      <c r="G134" s="49">
        <v>15</v>
      </c>
      <c r="H134" s="53">
        <v>15</v>
      </c>
      <c r="I134" s="22">
        <v>2.9</v>
      </c>
      <c r="J134" s="47">
        <f t="shared" si="11"/>
        <v>43.5</v>
      </c>
      <c r="K134" s="54">
        <f t="shared" si="12"/>
        <v>43.5</v>
      </c>
      <c r="L134" s="44">
        <f t="shared" si="13"/>
        <v>87</v>
      </c>
    </row>
    <row r="135" spans="1:12" ht="22.5" x14ac:dyDescent="0.25">
      <c r="A135" s="3">
        <v>36</v>
      </c>
      <c r="B135" s="3" t="s">
        <v>96</v>
      </c>
      <c r="C135" s="3"/>
      <c r="D135" s="3"/>
      <c r="E135" s="3" t="s">
        <v>9</v>
      </c>
      <c r="F135" s="42">
        <f t="shared" si="10"/>
        <v>59</v>
      </c>
      <c r="G135" s="49">
        <v>15</v>
      </c>
      <c r="H135" s="53">
        <v>44</v>
      </c>
      <c r="I135" s="22">
        <v>2.9</v>
      </c>
      <c r="J135" s="47">
        <f t="shared" si="11"/>
        <v>43.5</v>
      </c>
      <c r="K135" s="54">
        <f t="shared" si="12"/>
        <v>127.6</v>
      </c>
      <c r="L135" s="44">
        <f t="shared" si="13"/>
        <v>171.1</v>
      </c>
    </row>
    <row r="136" spans="1:12" ht="22.5" x14ac:dyDescent="0.25">
      <c r="A136" s="3">
        <v>38</v>
      </c>
      <c r="B136" s="3" t="s">
        <v>97</v>
      </c>
      <c r="C136" s="3">
        <v>0.03</v>
      </c>
      <c r="D136" s="3">
        <v>119</v>
      </c>
      <c r="E136" s="3" t="s">
        <v>9</v>
      </c>
      <c r="F136" s="42">
        <f t="shared" si="10"/>
        <v>1019</v>
      </c>
      <c r="G136" s="49">
        <v>125</v>
      </c>
      <c r="H136" s="53">
        <v>894</v>
      </c>
      <c r="I136" s="22">
        <v>1.8</v>
      </c>
      <c r="J136" s="47">
        <f t="shared" si="11"/>
        <v>225</v>
      </c>
      <c r="K136" s="54">
        <f t="shared" si="12"/>
        <v>1609.2</v>
      </c>
      <c r="L136" s="44">
        <f t="shared" si="13"/>
        <v>1834.2</v>
      </c>
    </row>
    <row r="137" spans="1:12" ht="33.75" x14ac:dyDescent="0.25">
      <c r="A137" s="3">
        <v>39</v>
      </c>
      <c r="B137" s="2" t="s">
        <v>98</v>
      </c>
      <c r="C137" s="2">
        <v>0.03</v>
      </c>
      <c r="D137" s="2">
        <v>119</v>
      </c>
      <c r="E137" s="3" t="s">
        <v>9</v>
      </c>
      <c r="F137" s="42">
        <f t="shared" si="10"/>
        <v>1019</v>
      </c>
      <c r="G137" s="49">
        <v>125</v>
      </c>
      <c r="H137" s="53">
        <v>894</v>
      </c>
      <c r="I137" s="22">
        <v>2.4</v>
      </c>
      <c r="J137" s="47">
        <f t="shared" si="11"/>
        <v>300</v>
      </c>
      <c r="K137" s="54">
        <f t="shared" si="12"/>
        <v>2145.6</v>
      </c>
      <c r="L137" s="44">
        <f t="shared" si="13"/>
        <v>2445.6</v>
      </c>
    </row>
    <row r="138" spans="1:12" ht="22.5" x14ac:dyDescent="0.25">
      <c r="A138" s="3">
        <v>40</v>
      </c>
      <c r="B138" s="3" t="s">
        <v>99</v>
      </c>
      <c r="C138" s="3">
        <v>0.03</v>
      </c>
      <c r="D138" s="3">
        <v>119</v>
      </c>
      <c r="E138" s="3" t="s">
        <v>9</v>
      </c>
      <c r="F138" s="42">
        <f t="shared" si="10"/>
        <v>279</v>
      </c>
      <c r="G138" s="49">
        <v>35</v>
      </c>
      <c r="H138" s="53">
        <v>244</v>
      </c>
      <c r="I138" s="22">
        <v>2.2000000000000002</v>
      </c>
      <c r="J138" s="47">
        <f t="shared" si="11"/>
        <v>77</v>
      </c>
      <c r="K138" s="54">
        <f t="shared" si="12"/>
        <v>536.80000000000007</v>
      </c>
      <c r="L138" s="44">
        <f t="shared" si="13"/>
        <v>613.80000000000007</v>
      </c>
    </row>
    <row r="139" spans="1:12" ht="22.5" x14ac:dyDescent="0.25">
      <c r="A139" s="3">
        <v>41</v>
      </c>
      <c r="B139" s="3" t="s">
        <v>100</v>
      </c>
      <c r="C139" s="3">
        <v>5.0000000000000001E-3</v>
      </c>
      <c r="D139" s="3">
        <v>119</v>
      </c>
      <c r="E139" s="3" t="s">
        <v>9</v>
      </c>
      <c r="F139" s="42">
        <f t="shared" si="10"/>
        <v>259</v>
      </c>
      <c r="G139" s="49">
        <v>40</v>
      </c>
      <c r="H139" s="53">
        <v>219</v>
      </c>
      <c r="I139" s="22">
        <v>1.1000000000000001</v>
      </c>
      <c r="J139" s="47">
        <f t="shared" si="11"/>
        <v>44</v>
      </c>
      <c r="K139" s="54">
        <f t="shared" si="12"/>
        <v>240.9</v>
      </c>
      <c r="L139" s="44">
        <f t="shared" si="13"/>
        <v>284.90000000000003</v>
      </c>
    </row>
    <row r="140" spans="1:12" ht="22.5" x14ac:dyDescent="0.25">
      <c r="A140" s="3">
        <v>42</v>
      </c>
      <c r="B140" s="2" t="s">
        <v>101</v>
      </c>
      <c r="C140" s="2">
        <v>0.03</v>
      </c>
      <c r="D140" s="2">
        <v>119</v>
      </c>
      <c r="E140" s="3" t="s">
        <v>9</v>
      </c>
      <c r="F140" s="42">
        <f t="shared" si="10"/>
        <v>574</v>
      </c>
      <c r="G140" s="49">
        <v>74</v>
      </c>
      <c r="H140" s="53">
        <v>500</v>
      </c>
      <c r="I140" s="22">
        <v>1.8</v>
      </c>
      <c r="J140" s="47">
        <f t="shared" si="11"/>
        <v>133.20000000000002</v>
      </c>
      <c r="K140" s="54">
        <f t="shared" si="12"/>
        <v>900</v>
      </c>
      <c r="L140" s="44">
        <f t="shared" si="13"/>
        <v>1033.2</v>
      </c>
    </row>
    <row r="141" spans="1:12" ht="23.25" thickBot="1" x14ac:dyDescent="0.3">
      <c r="A141" s="3">
        <v>43</v>
      </c>
      <c r="B141" s="17" t="s">
        <v>102</v>
      </c>
      <c r="C141" s="2"/>
      <c r="D141" s="2"/>
      <c r="E141" s="3" t="s">
        <v>9</v>
      </c>
      <c r="F141" s="42">
        <f t="shared" si="10"/>
        <v>46</v>
      </c>
      <c r="G141" s="49">
        <v>10</v>
      </c>
      <c r="H141" s="53">
        <v>36</v>
      </c>
      <c r="I141" s="22">
        <v>7.4</v>
      </c>
      <c r="J141" s="47">
        <f t="shared" si="11"/>
        <v>74</v>
      </c>
      <c r="K141" s="54">
        <f t="shared" si="12"/>
        <v>266.40000000000003</v>
      </c>
      <c r="L141" s="44">
        <f t="shared" si="13"/>
        <v>340.40000000000003</v>
      </c>
    </row>
    <row r="142" spans="1:12" ht="22.5" x14ac:dyDescent="0.25">
      <c r="A142" s="3">
        <v>45</v>
      </c>
      <c r="B142" s="3" t="s">
        <v>103</v>
      </c>
      <c r="C142" s="3">
        <v>1.4999999999999999E-2</v>
      </c>
      <c r="D142" s="3">
        <v>119</v>
      </c>
      <c r="E142" s="3" t="s">
        <v>9</v>
      </c>
      <c r="F142" s="42">
        <f t="shared" si="10"/>
        <v>192</v>
      </c>
      <c r="G142" s="49">
        <v>24</v>
      </c>
      <c r="H142" s="53">
        <v>168</v>
      </c>
      <c r="I142" s="22">
        <v>4.5999999999999996</v>
      </c>
      <c r="J142" s="47">
        <f t="shared" si="11"/>
        <v>110.39999999999999</v>
      </c>
      <c r="K142" s="54">
        <f t="shared" si="12"/>
        <v>772.8</v>
      </c>
      <c r="L142" s="44">
        <f t="shared" si="13"/>
        <v>883.19999999999993</v>
      </c>
    </row>
    <row r="143" spans="1:12" x14ac:dyDescent="0.25">
      <c r="A143" s="3">
        <v>46</v>
      </c>
      <c r="B143" s="3" t="s">
        <v>104</v>
      </c>
      <c r="C143" s="3">
        <v>1.4999999999999999E-2</v>
      </c>
      <c r="D143" s="3">
        <v>119</v>
      </c>
      <c r="E143" s="3" t="s">
        <v>9</v>
      </c>
      <c r="F143" s="42">
        <f t="shared" si="10"/>
        <v>192</v>
      </c>
      <c r="G143" s="49">
        <v>24</v>
      </c>
      <c r="H143" s="53">
        <v>168</v>
      </c>
      <c r="I143" s="22">
        <v>3.8</v>
      </c>
      <c r="J143" s="47">
        <f t="shared" si="11"/>
        <v>91.199999999999989</v>
      </c>
      <c r="K143" s="54">
        <f t="shared" si="12"/>
        <v>638.4</v>
      </c>
      <c r="L143" s="44">
        <f t="shared" si="13"/>
        <v>729.59999999999991</v>
      </c>
    </row>
    <row r="144" spans="1:12" ht="27.75" customHeight="1" x14ac:dyDescent="0.25">
      <c r="A144" s="3">
        <v>47</v>
      </c>
      <c r="B144" s="2" t="s">
        <v>105</v>
      </c>
      <c r="C144" s="2">
        <v>0.04</v>
      </c>
      <c r="D144" s="2">
        <v>119</v>
      </c>
      <c r="E144" s="3" t="s">
        <v>9</v>
      </c>
      <c r="F144" s="42">
        <f t="shared" si="10"/>
        <v>244</v>
      </c>
      <c r="G144" s="49">
        <v>30</v>
      </c>
      <c r="H144" s="53">
        <v>214</v>
      </c>
      <c r="I144" s="22">
        <v>9.4</v>
      </c>
      <c r="J144" s="47">
        <f t="shared" si="11"/>
        <v>282</v>
      </c>
      <c r="K144" s="54">
        <f t="shared" si="12"/>
        <v>2011.6000000000001</v>
      </c>
      <c r="L144" s="44">
        <f t="shared" si="13"/>
        <v>2293.6</v>
      </c>
    </row>
    <row r="145" spans="1:12" ht="33.75" x14ac:dyDescent="0.25">
      <c r="A145" s="3">
        <v>48</v>
      </c>
      <c r="B145" s="3" t="s">
        <v>106</v>
      </c>
      <c r="C145" s="3">
        <v>0.04</v>
      </c>
      <c r="D145" s="3">
        <v>119</v>
      </c>
      <c r="E145" s="3" t="s">
        <v>9</v>
      </c>
      <c r="F145" s="42">
        <f t="shared" si="10"/>
        <v>178</v>
      </c>
      <c r="G145" s="49">
        <v>22</v>
      </c>
      <c r="H145" s="53">
        <v>156</v>
      </c>
      <c r="I145" s="22">
        <v>6.6</v>
      </c>
      <c r="J145" s="47">
        <f t="shared" si="11"/>
        <v>145.19999999999999</v>
      </c>
      <c r="K145" s="54">
        <f t="shared" si="12"/>
        <v>1029.5999999999999</v>
      </c>
      <c r="L145" s="44">
        <f t="shared" si="13"/>
        <v>1174.8</v>
      </c>
    </row>
    <row r="146" spans="1:12" ht="34.5" customHeight="1" x14ac:dyDescent="0.25">
      <c r="A146" s="3">
        <v>49</v>
      </c>
      <c r="B146" s="3" t="s">
        <v>107</v>
      </c>
      <c r="C146" s="3">
        <v>0.04</v>
      </c>
      <c r="D146" s="3">
        <v>119</v>
      </c>
      <c r="E146" s="3" t="s">
        <v>9</v>
      </c>
      <c r="F146" s="42">
        <f t="shared" si="10"/>
        <v>307</v>
      </c>
      <c r="G146" s="49">
        <v>39</v>
      </c>
      <c r="H146" s="53">
        <v>268</v>
      </c>
      <c r="I146" s="22">
        <v>1.2</v>
      </c>
      <c r="J146" s="47">
        <f t="shared" si="11"/>
        <v>46.8</v>
      </c>
      <c r="K146" s="54">
        <f t="shared" si="12"/>
        <v>321.59999999999997</v>
      </c>
      <c r="L146" s="44">
        <f t="shared" si="13"/>
        <v>368.4</v>
      </c>
    </row>
    <row r="147" spans="1:12" ht="34.5" customHeight="1" x14ac:dyDescent="0.25">
      <c r="A147" s="3">
        <v>50</v>
      </c>
      <c r="B147" s="9" t="s">
        <v>153</v>
      </c>
      <c r="C147" s="3"/>
      <c r="D147" s="3"/>
      <c r="E147" s="3" t="s">
        <v>9</v>
      </c>
      <c r="F147" s="42">
        <f t="shared" si="10"/>
        <v>384</v>
      </c>
      <c r="G147" s="49">
        <v>50</v>
      </c>
      <c r="H147" s="53">
        <v>334</v>
      </c>
      <c r="I147" s="22">
        <v>9.8000000000000007</v>
      </c>
      <c r="J147" s="47">
        <f t="shared" si="11"/>
        <v>490.00000000000006</v>
      </c>
      <c r="K147" s="54">
        <f t="shared" si="12"/>
        <v>3273.2000000000003</v>
      </c>
      <c r="L147" s="44">
        <f t="shared" si="13"/>
        <v>3763.2000000000003</v>
      </c>
    </row>
    <row r="148" spans="1:12" ht="34.5" customHeight="1" x14ac:dyDescent="0.25">
      <c r="A148" s="3">
        <v>51</v>
      </c>
      <c r="B148" s="18" t="s">
        <v>154</v>
      </c>
      <c r="C148" s="3"/>
      <c r="D148" s="3"/>
      <c r="E148" s="3" t="s">
        <v>9</v>
      </c>
      <c r="F148" s="42">
        <f t="shared" si="10"/>
        <v>192</v>
      </c>
      <c r="G148" s="49">
        <v>25</v>
      </c>
      <c r="H148" s="53">
        <v>167</v>
      </c>
      <c r="I148" s="22">
        <v>1.8</v>
      </c>
      <c r="J148" s="47">
        <f t="shared" si="11"/>
        <v>45</v>
      </c>
      <c r="K148" s="54">
        <f t="shared" si="12"/>
        <v>300.60000000000002</v>
      </c>
      <c r="L148" s="44">
        <f t="shared" si="13"/>
        <v>345.6</v>
      </c>
    </row>
    <row r="149" spans="1:12" ht="34.5" customHeight="1" x14ac:dyDescent="0.25">
      <c r="A149" s="3">
        <v>52</v>
      </c>
      <c r="B149" s="19" t="s">
        <v>108</v>
      </c>
      <c r="C149" s="3"/>
      <c r="D149" s="3"/>
      <c r="E149" s="3" t="s">
        <v>9</v>
      </c>
      <c r="F149" s="42">
        <f t="shared" si="10"/>
        <v>384</v>
      </c>
      <c r="G149" s="49">
        <v>50</v>
      </c>
      <c r="H149" s="53">
        <v>334</v>
      </c>
      <c r="I149" s="22">
        <v>1.8</v>
      </c>
      <c r="J149" s="47">
        <f t="shared" si="11"/>
        <v>90</v>
      </c>
      <c r="K149" s="54">
        <f t="shared" si="12"/>
        <v>601.20000000000005</v>
      </c>
      <c r="L149" s="44">
        <f t="shared" si="13"/>
        <v>691.2</v>
      </c>
    </row>
    <row r="150" spans="1:12" ht="34.5" customHeight="1" thickBot="1" x14ac:dyDescent="0.3">
      <c r="A150" s="3">
        <v>53</v>
      </c>
      <c r="B150" s="20" t="s">
        <v>109</v>
      </c>
      <c r="C150" s="3"/>
      <c r="D150" s="3"/>
      <c r="E150" s="3" t="s">
        <v>9</v>
      </c>
      <c r="F150" s="42">
        <f t="shared" si="10"/>
        <v>317</v>
      </c>
      <c r="G150" s="49">
        <v>50</v>
      </c>
      <c r="H150" s="53">
        <v>267</v>
      </c>
      <c r="I150" s="22">
        <v>2.2000000000000002</v>
      </c>
      <c r="J150" s="47">
        <f t="shared" si="11"/>
        <v>110.00000000000001</v>
      </c>
      <c r="K150" s="54">
        <f t="shared" si="12"/>
        <v>587.40000000000009</v>
      </c>
      <c r="L150" s="44">
        <f t="shared" si="13"/>
        <v>697.40000000000009</v>
      </c>
    </row>
    <row r="151" spans="1:12" ht="22.5" x14ac:dyDescent="0.25">
      <c r="A151" s="3">
        <v>54</v>
      </c>
      <c r="B151" s="3" t="s">
        <v>110</v>
      </c>
      <c r="C151" s="3"/>
      <c r="D151" s="3"/>
      <c r="E151" s="3" t="s">
        <v>9</v>
      </c>
      <c r="F151" s="42">
        <f t="shared" si="10"/>
        <v>76</v>
      </c>
      <c r="G151" s="49">
        <v>15</v>
      </c>
      <c r="H151" s="53">
        <v>61</v>
      </c>
      <c r="I151" s="22">
        <v>7.4</v>
      </c>
      <c r="J151" s="47">
        <f t="shared" si="11"/>
        <v>111</v>
      </c>
      <c r="K151" s="54">
        <f t="shared" si="12"/>
        <v>451.40000000000003</v>
      </c>
      <c r="L151" s="44">
        <f t="shared" si="13"/>
        <v>562.4</v>
      </c>
    </row>
    <row r="152" spans="1:12" ht="21" x14ac:dyDescent="0.25">
      <c r="A152" s="3"/>
      <c r="B152" s="83"/>
      <c r="C152" s="83"/>
      <c r="D152" s="83"/>
      <c r="E152" s="83"/>
      <c r="F152" s="83"/>
      <c r="G152" s="24"/>
      <c r="H152" s="4"/>
      <c r="I152" s="59" t="s">
        <v>11</v>
      </c>
      <c r="J152" s="48">
        <f>SUM(J100:J151)</f>
        <v>5820.2</v>
      </c>
      <c r="K152" s="55">
        <f>SUM(K100:K151)</f>
        <v>32950.899999999994</v>
      </c>
      <c r="L152" s="44">
        <f>SUM(L100:L151)</f>
        <v>38771.1</v>
      </c>
    </row>
    <row r="153" spans="1:12" x14ac:dyDescent="0.25">
      <c r="A153" s="3"/>
      <c r="B153" s="83"/>
      <c r="C153" s="83"/>
      <c r="D153" s="83"/>
      <c r="E153" s="83"/>
      <c r="F153" s="83"/>
      <c r="G153" s="24"/>
      <c r="H153" s="4"/>
      <c r="I153" s="59" t="s">
        <v>20</v>
      </c>
      <c r="J153" s="48">
        <f>J152*13%</f>
        <v>756.62599999999998</v>
      </c>
      <c r="K153" s="23">
        <f>K152*13%</f>
        <v>4283.6169999999993</v>
      </c>
      <c r="L153" s="44">
        <f>L152*13%</f>
        <v>5040.2430000000004</v>
      </c>
    </row>
    <row r="154" spans="1:12" ht="21" x14ac:dyDescent="0.25">
      <c r="A154" s="3"/>
      <c r="B154" s="83"/>
      <c r="C154" s="83"/>
      <c r="D154" s="83"/>
      <c r="E154" s="83"/>
      <c r="F154" s="83"/>
      <c r="G154" s="24"/>
      <c r="H154" s="4"/>
      <c r="I154" s="59" t="s">
        <v>13</v>
      </c>
      <c r="J154" s="48">
        <f>SUM(J152:J153)</f>
        <v>6576.826</v>
      </c>
      <c r="K154" s="23">
        <f>SUM(K152:K153)</f>
        <v>37234.516999999993</v>
      </c>
      <c r="L154" s="44">
        <f>SUM(L152:L153)</f>
        <v>43811.343000000001</v>
      </c>
    </row>
    <row r="155" spans="1:12" x14ac:dyDescent="0.25">
      <c r="A155" s="10"/>
      <c r="B155" s="10"/>
      <c r="C155" s="10"/>
      <c r="D155" s="10"/>
      <c r="E155" s="10"/>
      <c r="F155" s="10"/>
      <c r="G155" s="28"/>
      <c r="H155" s="10"/>
      <c r="I155" s="4"/>
      <c r="J155" s="4"/>
      <c r="K155" s="4"/>
      <c r="L155" s="4"/>
    </row>
    <row r="156" spans="1:12" x14ac:dyDescent="0.25">
      <c r="A156" s="82" t="s">
        <v>163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</row>
    <row r="157" spans="1:12" x14ac:dyDescent="0.25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</row>
    <row r="158" spans="1:12" ht="52.5" x14ac:dyDescent="0.25">
      <c r="A158" s="38" t="s">
        <v>1</v>
      </c>
      <c r="B158" s="38" t="s">
        <v>2</v>
      </c>
      <c r="C158" s="38" t="s">
        <v>144</v>
      </c>
      <c r="D158" s="38" t="s">
        <v>143</v>
      </c>
      <c r="E158" s="38" t="s">
        <v>147</v>
      </c>
      <c r="F158" s="38" t="s">
        <v>4</v>
      </c>
      <c r="G158" s="36" t="s">
        <v>166</v>
      </c>
      <c r="H158" s="37" t="s">
        <v>164</v>
      </c>
      <c r="I158" s="39" t="s">
        <v>5</v>
      </c>
      <c r="J158" s="41" t="s">
        <v>167</v>
      </c>
      <c r="K158" s="37" t="s">
        <v>165</v>
      </c>
      <c r="L158" s="39" t="s">
        <v>7</v>
      </c>
    </row>
    <row r="159" spans="1:12" ht="22.5" x14ac:dyDescent="0.25">
      <c r="A159" s="3">
        <v>1</v>
      </c>
      <c r="B159" s="3" t="s">
        <v>111</v>
      </c>
      <c r="C159" s="3">
        <v>2.5000000000000001E-2</v>
      </c>
      <c r="D159" s="3">
        <v>119</v>
      </c>
      <c r="E159" s="3" t="s">
        <v>9</v>
      </c>
      <c r="F159" s="42">
        <f>G159+H159</f>
        <v>330</v>
      </c>
      <c r="G159" s="49">
        <v>50</v>
      </c>
      <c r="H159" s="53">
        <v>280</v>
      </c>
      <c r="I159" s="22">
        <v>1.7</v>
      </c>
      <c r="J159" s="47">
        <f t="shared" ref="J159:J187" si="14">I159*G159</f>
        <v>85</v>
      </c>
      <c r="K159" s="54">
        <f t="shared" ref="K159:K187" si="15">I159*H159</f>
        <v>476</v>
      </c>
      <c r="L159" s="44">
        <f t="shared" ref="L159:L187" si="16">F159*I159</f>
        <v>561</v>
      </c>
    </row>
    <row r="160" spans="1:12" ht="24.75" thickBot="1" x14ac:dyDescent="0.3">
      <c r="A160" s="3">
        <v>2</v>
      </c>
      <c r="B160" s="16" t="s">
        <v>112</v>
      </c>
      <c r="C160" s="3"/>
      <c r="D160" s="3"/>
      <c r="E160" s="3" t="s">
        <v>9</v>
      </c>
      <c r="F160" s="42">
        <f t="shared" ref="F160:F187" si="17">G160+H160</f>
        <v>110</v>
      </c>
      <c r="G160" s="49">
        <v>40</v>
      </c>
      <c r="H160" s="53">
        <v>70</v>
      </c>
      <c r="I160" s="22">
        <v>1.3</v>
      </c>
      <c r="J160" s="47">
        <f t="shared" si="14"/>
        <v>52</v>
      </c>
      <c r="K160" s="54">
        <f t="shared" si="15"/>
        <v>91</v>
      </c>
      <c r="L160" s="44">
        <f t="shared" si="16"/>
        <v>143</v>
      </c>
    </row>
    <row r="161" spans="1:12" ht="26.1" customHeight="1" x14ac:dyDescent="0.25">
      <c r="A161" s="3">
        <v>3</v>
      </c>
      <c r="B161" s="2" t="s">
        <v>113</v>
      </c>
      <c r="C161" s="2">
        <v>0.02</v>
      </c>
      <c r="D161" s="2">
        <v>119</v>
      </c>
      <c r="E161" s="3" t="s">
        <v>28</v>
      </c>
      <c r="F161" s="42">
        <f t="shared" si="17"/>
        <v>155</v>
      </c>
      <c r="G161" s="49">
        <v>20</v>
      </c>
      <c r="H161" s="53">
        <v>135</v>
      </c>
      <c r="I161" s="22">
        <v>14</v>
      </c>
      <c r="J161" s="47">
        <f t="shared" si="14"/>
        <v>280</v>
      </c>
      <c r="K161" s="54">
        <f t="shared" si="15"/>
        <v>1890</v>
      </c>
      <c r="L161" s="44">
        <f t="shared" si="16"/>
        <v>2170</v>
      </c>
    </row>
    <row r="162" spans="1:12" ht="33.75" x14ac:dyDescent="0.25">
      <c r="A162" s="3">
        <v>4</v>
      </c>
      <c r="B162" s="2" t="s">
        <v>114</v>
      </c>
      <c r="C162" s="2"/>
      <c r="D162" s="2"/>
      <c r="E162" s="3" t="s">
        <v>9</v>
      </c>
      <c r="F162" s="42">
        <f t="shared" si="17"/>
        <v>80</v>
      </c>
      <c r="G162" s="49">
        <v>10</v>
      </c>
      <c r="H162" s="53">
        <v>70</v>
      </c>
      <c r="I162" s="22">
        <v>3.5</v>
      </c>
      <c r="J162" s="47">
        <f t="shared" si="14"/>
        <v>35</v>
      </c>
      <c r="K162" s="54">
        <f t="shared" si="15"/>
        <v>245</v>
      </c>
      <c r="L162" s="44">
        <f t="shared" si="16"/>
        <v>280</v>
      </c>
    </row>
    <row r="163" spans="1:12" ht="33.75" x14ac:dyDescent="0.25">
      <c r="A163" s="3">
        <v>5</v>
      </c>
      <c r="B163" s="3" t="s">
        <v>115</v>
      </c>
      <c r="C163" s="3">
        <v>0.1</v>
      </c>
      <c r="D163" s="3">
        <v>119</v>
      </c>
      <c r="E163" s="3" t="s">
        <v>28</v>
      </c>
      <c r="F163" s="42">
        <f t="shared" si="17"/>
        <v>628</v>
      </c>
      <c r="G163" s="49">
        <v>78</v>
      </c>
      <c r="H163" s="53">
        <v>550</v>
      </c>
      <c r="I163" s="22">
        <v>3.8</v>
      </c>
      <c r="J163" s="47">
        <f t="shared" si="14"/>
        <v>296.39999999999998</v>
      </c>
      <c r="K163" s="54">
        <f t="shared" si="15"/>
        <v>2090</v>
      </c>
      <c r="L163" s="44">
        <f t="shared" si="16"/>
        <v>2386.4</v>
      </c>
    </row>
    <row r="164" spans="1:12" ht="26.1" customHeight="1" x14ac:dyDescent="0.25">
      <c r="A164" s="3">
        <v>6</v>
      </c>
      <c r="B164" s="2" t="s">
        <v>116</v>
      </c>
      <c r="C164" s="2">
        <v>0.05</v>
      </c>
      <c r="D164" s="2">
        <v>119</v>
      </c>
      <c r="E164" s="3" t="s">
        <v>9</v>
      </c>
      <c r="F164" s="42">
        <f t="shared" si="17"/>
        <v>1150</v>
      </c>
      <c r="G164" s="49">
        <v>150</v>
      </c>
      <c r="H164" s="53">
        <v>1000</v>
      </c>
      <c r="I164" s="22">
        <v>1.5</v>
      </c>
      <c r="J164" s="47">
        <f t="shared" si="14"/>
        <v>225</v>
      </c>
      <c r="K164" s="54">
        <f t="shared" si="15"/>
        <v>1500</v>
      </c>
      <c r="L164" s="44">
        <f t="shared" si="16"/>
        <v>1725</v>
      </c>
    </row>
    <row r="165" spans="1:12" ht="33.75" x14ac:dyDescent="0.25">
      <c r="A165" s="3">
        <v>7</v>
      </c>
      <c r="B165" s="3" t="s">
        <v>117</v>
      </c>
      <c r="C165" s="3">
        <v>0.1</v>
      </c>
      <c r="D165" s="3">
        <v>119</v>
      </c>
      <c r="E165" s="3" t="s">
        <v>9</v>
      </c>
      <c r="F165" s="42">
        <f t="shared" si="17"/>
        <v>520</v>
      </c>
      <c r="G165" s="49">
        <v>70</v>
      </c>
      <c r="H165" s="53">
        <v>450</v>
      </c>
      <c r="I165" s="22">
        <v>3.8</v>
      </c>
      <c r="J165" s="47">
        <f t="shared" si="14"/>
        <v>266</v>
      </c>
      <c r="K165" s="54">
        <f t="shared" si="15"/>
        <v>1710</v>
      </c>
      <c r="L165" s="44">
        <f t="shared" si="16"/>
        <v>1976</v>
      </c>
    </row>
    <row r="166" spans="1:12" ht="33.75" x14ac:dyDescent="0.25">
      <c r="A166" s="3">
        <v>8</v>
      </c>
      <c r="B166" s="3" t="s">
        <v>118</v>
      </c>
      <c r="C166" s="3">
        <v>0.1</v>
      </c>
      <c r="D166" s="3">
        <v>119</v>
      </c>
      <c r="E166" s="3" t="s">
        <v>9</v>
      </c>
      <c r="F166" s="42">
        <f t="shared" si="17"/>
        <v>310</v>
      </c>
      <c r="G166" s="49">
        <v>40</v>
      </c>
      <c r="H166" s="53">
        <v>270</v>
      </c>
      <c r="I166" s="22">
        <v>3.8</v>
      </c>
      <c r="J166" s="47">
        <f t="shared" si="14"/>
        <v>152</v>
      </c>
      <c r="K166" s="54">
        <f t="shared" si="15"/>
        <v>1026</v>
      </c>
      <c r="L166" s="44">
        <f t="shared" si="16"/>
        <v>1178</v>
      </c>
    </row>
    <row r="167" spans="1:12" ht="33.75" x14ac:dyDescent="0.25">
      <c r="A167" s="3">
        <v>9</v>
      </c>
      <c r="B167" s="3" t="s">
        <v>119</v>
      </c>
      <c r="C167" s="3">
        <v>0.1</v>
      </c>
      <c r="D167" s="3">
        <v>119</v>
      </c>
      <c r="E167" s="3" t="s">
        <v>9</v>
      </c>
      <c r="F167" s="42">
        <f t="shared" si="17"/>
        <v>1040</v>
      </c>
      <c r="G167" s="49">
        <v>150</v>
      </c>
      <c r="H167" s="53">
        <v>890</v>
      </c>
      <c r="I167" s="22">
        <v>3.8</v>
      </c>
      <c r="J167" s="47">
        <f t="shared" si="14"/>
        <v>570</v>
      </c>
      <c r="K167" s="54">
        <f t="shared" si="15"/>
        <v>3382</v>
      </c>
      <c r="L167" s="44">
        <f t="shared" si="16"/>
        <v>3952</v>
      </c>
    </row>
    <row r="168" spans="1:12" ht="22.5" x14ac:dyDescent="0.25">
      <c r="A168" s="3">
        <v>11</v>
      </c>
      <c r="B168" s="2" t="s">
        <v>120</v>
      </c>
      <c r="C168" s="2"/>
      <c r="D168" s="2"/>
      <c r="E168" s="3" t="s">
        <v>9</v>
      </c>
      <c r="F168" s="42">
        <f t="shared" si="17"/>
        <v>55</v>
      </c>
      <c r="G168" s="49">
        <v>15</v>
      </c>
      <c r="H168" s="53">
        <v>40</v>
      </c>
      <c r="I168" s="22">
        <v>10</v>
      </c>
      <c r="J168" s="47">
        <f t="shared" si="14"/>
        <v>150</v>
      </c>
      <c r="K168" s="54">
        <f t="shared" si="15"/>
        <v>400</v>
      </c>
      <c r="L168" s="44">
        <f t="shared" si="16"/>
        <v>550</v>
      </c>
    </row>
    <row r="169" spans="1:12" ht="22.5" x14ac:dyDescent="0.25">
      <c r="A169" s="3">
        <v>12</v>
      </c>
      <c r="B169" s="3" t="s">
        <v>121</v>
      </c>
      <c r="C169" s="3"/>
      <c r="D169" s="3"/>
      <c r="E169" s="3" t="s">
        <v>9</v>
      </c>
      <c r="F169" s="42">
        <f t="shared" si="17"/>
        <v>130</v>
      </c>
      <c r="G169" s="49">
        <v>20</v>
      </c>
      <c r="H169" s="53">
        <v>110</v>
      </c>
      <c r="I169" s="22">
        <v>1.9</v>
      </c>
      <c r="J169" s="47">
        <f t="shared" si="14"/>
        <v>38</v>
      </c>
      <c r="K169" s="54">
        <f t="shared" si="15"/>
        <v>209</v>
      </c>
      <c r="L169" s="44">
        <f t="shared" si="16"/>
        <v>247</v>
      </c>
    </row>
    <row r="170" spans="1:12" ht="22.5" x14ac:dyDescent="0.25">
      <c r="A170" s="3">
        <v>13</v>
      </c>
      <c r="B170" s="3" t="s">
        <v>122</v>
      </c>
      <c r="C170" s="3">
        <v>5.0000000000000001E-3</v>
      </c>
      <c r="D170" s="3">
        <v>119</v>
      </c>
      <c r="E170" s="3" t="s">
        <v>9</v>
      </c>
      <c r="F170" s="42">
        <f t="shared" si="17"/>
        <v>50</v>
      </c>
      <c r="G170" s="49">
        <v>10</v>
      </c>
      <c r="H170" s="53">
        <v>40</v>
      </c>
      <c r="I170" s="22">
        <v>13.5</v>
      </c>
      <c r="J170" s="47">
        <f t="shared" si="14"/>
        <v>135</v>
      </c>
      <c r="K170" s="54">
        <f t="shared" si="15"/>
        <v>540</v>
      </c>
      <c r="L170" s="44">
        <f t="shared" si="16"/>
        <v>675</v>
      </c>
    </row>
    <row r="171" spans="1:12" ht="22.5" x14ac:dyDescent="0.25">
      <c r="A171" s="3">
        <v>14</v>
      </c>
      <c r="B171" s="3" t="s">
        <v>123</v>
      </c>
      <c r="C171" s="3">
        <v>0.05</v>
      </c>
      <c r="D171" s="3">
        <v>119</v>
      </c>
      <c r="E171" s="3" t="s">
        <v>9</v>
      </c>
      <c r="F171" s="42">
        <f t="shared" si="17"/>
        <v>240</v>
      </c>
      <c r="G171" s="49">
        <v>30</v>
      </c>
      <c r="H171" s="53">
        <v>210</v>
      </c>
      <c r="I171" s="22">
        <v>2.5</v>
      </c>
      <c r="J171" s="47">
        <f t="shared" si="14"/>
        <v>75</v>
      </c>
      <c r="K171" s="54">
        <f t="shared" si="15"/>
        <v>525</v>
      </c>
      <c r="L171" s="44">
        <f t="shared" si="16"/>
        <v>600</v>
      </c>
    </row>
    <row r="172" spans="1:12" x14ac:dyDescent="0.25">
      <c r="A172" s="3">
        <v>15</v>
      </c>
      <c r="B172" s="3" t="s">
        <v>124</v>
      </c>
      <c r="C172" s="3">
        <v>0.03</v>
      </c>
      <c r="D172" s="3">
        <v>119</v>
      </c>
      <c r="E172" s="3" t="s">
        <v>9</v>
      </c>
      <c r="F172" s="42">
        <f t="shared" si="17"/>
        <v>75</v>
      </c>
      <c r="G172" s="49">
        <v>10</v>
      </c>
      <c r="H172" s="53">
        <v>65</v>
      </c>
      <c r="I172" s="22">
        <v>1.95</v>
      </c>
      <c r="J172" s="47">
        <f t="shared" si="14"/>
        <v>19.5</v>
      </c>
      <c r="K172" s="54">
        <f t="shared" si="15"/>
        <v>126.75</v>
      </c>
      <c r="L172" s="44">
        <f t="shared" si="16"/>
        <v>146.25</v>
      </c>
    </row>
    <row r="173" spans="1:12" ht="22.5" x14ac:dyDescent="0.25">
      <c r="A173" s="3">
        <v>16</v>
      </c>
      <c r="B173" s="3" t="s">
        <v>125</v>
      </c>
      <c r="C173" s="3"/>
      <c r="D173" s="3"/>
      <c r="E173" s="3" t="s">
        <v>9</v>
      </c>
      <c r="F173" s="42">
        <f t="shared" si="17"/>
        <v>36</v>
      </c>
      <c r="G173" s="49">
        <v>6</v>
      </c>
      <c r="H173" s="53">
        <v>30</v>
      </c>
      <c r="I173" s="22">
        <v>3.8</v>
      </c>
      <c r="J173" s="47">
        <f t="shared" si="14"/>
        <v>22.799999999999997</v>
      </c>
      <c r="K173" s="54">
        <f t="shared" si="15"/>
        <v>114</v>
      </c>
      <c r="L173" s="44">
        <f t="shared" si="16"/>
        <v>136.79999999999998</v>
      </c>
    </row>
    <row r="174" spans="1:12" ht="22.5" x14ac:dyDescent="0.25">
      <c r="A174" s="3">
        <v>17</v>
      </c>
      <c r="B174" s="3" t="s">
        <v>126</v>
      </c>
      <c r="C174" s="3">
        <v>0.04</v>
      </c>
      <c r="D174" s="3">
        <v>119</v>
      </c>
      <c r="E174" s="3" t="s">
        <v>9</v>
      </c>
      <c r="F174" s="42">
        <f t="shared" si="17"/>
        <v>870</v>
      </c>
      <c r="G174" s="49">
        <v>120</v>
      </c>
      <c r="H174" s="53">
        <v>750</v>
      </c>
      <c r="I174" s="22">
        <v>1.8</v>
      </c>
      <c r="J174" s="47">
        <f t="shared" si="14"/>
        <v>216</v>
      </c>
      <c r="K174" s="54">
        <f t="shared" si="15"/>
        <v>1350</v>
      </c>
      <c r="L174" s="44">
        <f t="shared" si="16"/>
        <v>1566</v>
      </c>
    </row>
    <row r="175" spans="1:12" ht="22.5" x14ac:dyDescent="0.25">
      <c r="A175" s="3">
        <v>18</v>
      </c>
      <c r="B175" s="3" t="s">
        <v>127</v>
      </c>
      <c r="C175" s="3">
        <v>0.02</v>
      </c>
      <c r="D175" s="3">
        <v>119</v>
      </c>
      <c r="E175" s="3" t="s">
        <v>9</v>
      </c>
      <c r="F175" s="42">
        <f t="shared" si="17"/>
        <v>420</v>
      </c>
      <c r="G175" s="49">
        <v>60</v>
      </c>
      <c r="H175" s="53">
        <v>360</v>
      </c>
      <c r="I175" s="22">
        <v>1.8</v>
      </c>
      <c r="J175" s="47">
        <f t="shared" si="14"/>
        <v>108</v>
      </c>
      <c r="K175" s="54">
        <f t="shared" si="15"/>
        <v>648</v>
      </c>
      <c r="L175" s="44">
        <f t="shared" si="16"/>
        <v>756</v>
      </c>
    </row>
    <row r="176" spans="1:12" ht="22.5" x14ac:dyDescent="0.25">
      <c r="A176" s="3">
        <v>19</v>
      </c>
      <c r="B176" s="2" t="s">
        <v>128</v>
      </c>
      <c r="C176" s="2">
        <v>0.04</v>
      </c>
      <c r="D176" s="2">
        <v>119</v>
      </c>
      <c r="E176" s="3" t="s">
        <v>9</v>
      </c>
      <c r="F176" s="42">
        <f t="shared" si="17"/>
        <v>220</v>
      </c>
      <c r="G176" s="49">
        <v>30</v>
      </c>
      <c r="H176" s="53">
        <v>190</v>
      </c>
      <c r="I176" s="22">
        <v>3</v>
      </c>
      <c r="J176" s="47">
        <f t="shared" si="14"/>
        <v>90</v>
      </c>
      <c r="K176" s="54">
        <f t="shared" si="15"/>
        <v>570</v>
      </c>
      <c r="L176" s="44">
        <f t="shared" si="16"/>
        <v>660</v>
      </c>
    </row>
    <row r="177" spans="1:12" ht="22.5" x14ac:dyDescent="0.25">
      <c r="A177" s="3">
        <v>20</v>
      </c>
      <c r="B177" s="2" t="s">
        <v>129</v>
      </c>
      <c r="C177" s="2">
        <v>0.03</v>
      </c>
      <c r="D177" s="2">
        <v>119</v>
      </c>
      <c r="E177" s="3" t="s">
        <v>9</v>
      </c>
      <c r="F177" s="42">
        <f t="shared" si="17"/>
        <v>80</v>
      </c>
      <c r="G177" s="49">
        <v>10</v>
      </c>
      <c r="H177" s="53">
        <v>70</v>
      </c>
      <c r="I177" s="22">
        <v>4.8</v>
      </c>
      <c r="J177" s="47">
        <f t="shared" si="14"/>
        <v>48</v>
      </c>
      <c r="K177" s="54">
        <f t="shared" si="15"/>
        <v>336</v>
      </c>
      <c r="L177" s="44">
        <f t="shared" si="16"/>
        <v>384</v>
      </c>
    </row>
    <row r="178" spans="1:12" ht="22.5" x14ac:dyDescent="0.25">
      <c r="A178" s="3">
        <v>21</v>
      </c>
      <c r="B178" s="3" t="s">
        <v>130</v>
      </c>
      <c r="C178" s="3"/>
      <c r="D178" s="3"/>
      <c r="E178" s="3" t="s">
        <v>9</v>
      </c>
      <c r="F178" s="42">
        <f t="shared" si="17"/>
        <v>30</v>
      </c>
      <c r="G178" s="49">
        <v>10</v>
      </c>
      <c r="H178" s="53">
        <v>20</v>
      </c>
      <c r="I178" s="22">
        <v>1.8</v>
      </c>
      <c r="J178" s="47">
        <f t="shared" si="14"/>
        <v>18</v>
      </c>
      <c r="K178" s="54">
        <f t="shared" si="15"/>
        <v>36</v>
      </c>
      <c r="L178" s="44">
        <f t="shared" si="16"/>
        <v>54</v>
      </c>
    </row>
    <row r="179" spans="1:12" x14ac:dyDescent="0.25">
      <c r="A179" s="3">
        <v>23</v>
      </c>
      <c r="B179" s="3" t="s">
        <v>131</v>
      </c>
      <c r="C179" s="3">
        <v>0.03</v>
      </c>
      <c r="D179" s="3">
        <v>119</v>
      </c>
      <c r="E179" s="3" t="s">
        <v>28</v>
      </c>
      <c r="F179" s="42">
        <f t="shared" si="17"/>
        <v>40</v>
      </c>
      <c r="G179" s="49">
        <v>10</v>
      </c>
      <c r="H179" s="53">
        <v>30</v>
      </c>
      <c r="I179" s="22">
        <v>8.5</v>
      </c>
      <c r="J179" s="47">
        <f t="shared" si="14"/>
        <v>85</v>
      </c>
      <c r="K179" s="54">
        <f t="shared" si="15"/>
        <v>255</v>
      </c>
      <c r="L179" s="44">
        <f t="shared" si="16"/>
        <v>340</v>
      </c>
    </row>
    <row r="180" spans="1:12" ht="22.5" x14ac:dyDescent="0.25">
      <c r="A180" s="3">
        <v>24</v>
      </c>
      <c r="B180" s="2" t="s">
        <v>132</v>
      </c>
      <c r="C180" s="2">
        <v>0.02</v>
      </c>
      <c r="D180" s="2">
        <v>119</v>
      </c>
      <c r="E180" s="3" t="s">
        <v>28</v>
      </c>
      <c r="F180" s="42">
        <f t="shared" si="17"/>
        <v>140</v>
      </c>
      <c r="G180" s="49">
        <v>20</v>
      </c>
      <c r="H180" s="53">
        <v>120</v>
      </c>
      <c r="I180" s="22">
        <v>9.8000000000000007</v>
      </c>
      <c r="J180" s="47">
        <f t="shared" si="14"/>
        <v>196</v>
      </c>
      <c r="K180" s="54">
        <f t="shared" si="15"/>
        <v>1176</v>
      </c>
      <c r="L180" s="44">
        <f t="shared" si="16"/>
        <v>1372</v>
      </c>
    </row>
    <row r="181" spans="1:12" x14ac:dyDescent="0.25">
      <c r="A181" s="3">
        <v>25</v>
      </c>
      <c r="B181" s="2" t="s">
        <v>133</v>
      </c>
      <c r="C181" s="2">
        <v>0.03</v>
      </c>
      <c r="D181" s="2">
        <v>119</v>
      </c>
      <c r="E181" s="3" t="s">
        <v>134</v>
      </c>
      <c r="F181" s="42">
        <f t="shared" si="17"/>
        <v>70</v>
      </c>
      <c r="G181" s="49">
        <v>10</v>
      </c>
      <c r="H181" s="53">
        <v>60</v>
      </c>
      <c r="I181" s="22">
        <v>30</v>
      </c>
      <c r="J181" s="47">
        <f t="shared" si="14"/>
        <v>300</v>
      </c>
      <c r="K181" s="54">
        <f t="shared" si="15"/>
        <v>1800</v>
      </c>
      <c r="L181" s="44">
        <f t="shared" si="16"/>
        <v>2100</v>
      </c>
    </row>
    <row r="182" spans="1:12" ht="22.5" x14ac:dyDescent="0.25">
      <c r="A182" s="3">
        <v>26</v>
      </c>
      <c r="B182" s="3" t="s">
        <v>135</v>
      </c>
      <c r="C182" s="2">
        <v>0.03</v>
      </c>
      <c r="D182" s="2">
        <v>119</v>
      </c>
      <c r="E182" s="3" t="s">
        <v>28</v>
      </c>
      <c r="F182" s="42">
        <f t="shared" si="17"/>
        <v>200</v>
      </c>
      <c r="G182" s="49">
        <v>30</v>
      </c>
      <c r="H182" s="53">
        <v>170</v>
      </c>
      <c r="I182" s="22">
        <v>25</v>
      </c>
      <c r="J182" s="47">
        <f t="shared" si="14"/>
        <v>750</v>
      </c>
      <c r="K182" s="54">
        <f t="shared" si="15"/>
        <v>4250</v>
      </c>
      <c r="L182" s="44">
        <f t="shared" si="16"/>
        <v>5000</v>
      </c>
    </row>
    <row r="183" spans="1:12" ht="22.5" x14ac:dyDescent="0.25">
      <c r="A183" s="3">
        <v>27</v>
      </c>
      <c r="B183" s="3" t="s">
        <v>136</v>
      </c>
      <c r="C183" s="2">
        <v>0.03</v>
      </c>
      <c r="D183" s="2">
        <v>119</v>
      </c>
      <c r="E183" s="3" t="s">
        <v>28</v>
      </c>
      <c r="F183" s="42">
        <f t="shared" si="17"/>
        <v>290</v>
      </c>
      <c r="G183" s="49">
        <v>40</v>
      </c>
      <c r="H183" s="53">
        <v>250</v>
      </c>
      <c r="I183" s="22">
        <v>14</v>
      </c>
      <c r="J183" s="47">
        <f t="shared" si="14"/>
        <v>560</v>
      </c>
      <c r="K183" s="54">
        <f t="shared" si="15"/>
        <v>3500</v>
      </c>
      <c r="L183" s="44">
        <f t="shared" si="16"/>
        <v>4060</v>
      </c>
    </row>
    <row r="184" spans="1:12" x14ac:dyDescent="0.25">
      <c r="A184" s="3">
        <v>28</v>
      </c>
      <c r="B184" s="3" t="s">
        <v>137</v>
      </c>
      <c r="C184" s="2">
        <v>0.03</v>
      </c>
      <c r="D184" s="2">
        <v>119</v>
      </c>
      <c r="E184" s="3" t="s">
        <v>28</v>
      </c>
      <c r="F184" s="42">
        <f t="shared" si="17"/>
        <v>250</v>
      </c>
      <c r="G184" s="49">
        <v>40</v>
      </c>
      <c r="H184" s="53">
        <v>210</v>
      </c>
      <c r="I184" s="22">
        <v>15</v>
      </c>
      <c r="J184" s="47">
        <f t="shared" si="14"/>
        <v>600</v>
      </c>
      <c r="K184" s="54">
        <f t="shared" si="15"/>
        <v>3150</v>
      </c>
      <c r="L184" s="44">
        <f t="shared" si="16"/>
        <v>3750</v>
      </c>
    </row>
    <row r="185" spans="1:12" ht="22.5" x14ac:dyDescent="0.25">
      <c r="A185" s="3">
        <v>29</v>
      </c>
      <c r="B185" s="3" t="s">
        <v>138</v>
      </c>
      <c r="C185" s="3">
        <v>0.03</v>
      </c>
      <c r="D185" s="3">
        <v>119</v>
      </c>
      <c r="E185" s="3" t="s">
        <v>9</v>
      </c>
      <c r="F185" s="42">
        <f t="shared" si="17"/>
        <v>400</v>
      </c>
      <c r="G185" s="49">
        <v>55</v>
      </c>
      <c r="H185" s="53">
        <v>345</v>
      </c>
      <c r="I185" s="22">
        <v>1.9</v>
      </c>
      <c r="J185" s="47">
        <f t="shared" si="14"/>
        <v>104.5</v>
      </c>
      <c r="K185" s="54">
        <f t="shared" si="15"/>
        <v>655.5</v>
      </c>
      <c r="L185" s="44">
        <f t="shared" si="16"/>
        <v>760</v>
      </c>
    </row>
    <row r="186" spans="1:12" x14ac:dyDescent="0.25">
      <c r="A186" s="3">
        <v>30</v>
      </c>
      <c r="B186" s="3" t="s">
        <v>139</v>
      </c>
      <c r="C186" s="3">
        <v>0.01</v>
      </c>
      <c r="D186" s="3">
        <v>119</v>
      </c>
      <c r="E186" s="3" t="s">
        <v>9</v>
      </c>
      <c r="F186" s="42">
        <f t="shared" si="17"/>
        <v>55</v>
      </c>
      <c r="G186" s="49">
        <v>25</v>
      </c>
      <c r="H186" s="53">
        <v>30</v>
      </c>
      <c r="I186" s="22">
        <v>1.5</v>
      </c>
      <c r="J186" s="47">
        <f t="shared" si="14"/>
        <v>37.5</v>
      </c>
      <c r="K186" s="54">
        <f t="shared" si="15"/>
        <v>45</v>
      </c>
      <c r="L186" s="44">
        <f t="shared" si="16"/>
        <v>82.5</v>
      </c>
    </row>
    <row r="187" spans="1:12" ht="22.5" x14ac:dyDescent="0.25">
      <c r="A187" s="3">
        <v>31</v>
      </c>
      <c r="B187" s="3" t="s">
        <v>140</v>
      </c>
      <c r="C187" s="3">
        <v>0.03</v>
      </c>
      <c r="D187" s="3">
        <v>119</v>
      </c>
      <c r="E187" s="3" t="s">
        <v>9</v>
      </c>
      <c r="F187" s="42">
        <f t="shared" si="17"/>
        <v>258</v>
      </c>
      <c r="G187" s="49">
        <v>30</v>
      </c>
      <c r="H187" s="53">
        <v>228</v>
      </c>
      <c r="I187" s="22">
        <v>2</v>
      </c>
      <c r="J187" s="47">
        <f t="shared" si="14"/>
        <v>60</v>
      </c>
      <c r="K187" s="54">
        <f t="shared" si="15"/>
        <v>456</v>
      </c>
      <c r="L187" s="44">
        <f t="shared" si="16"/>
        <v>516</v>
      </c>
    </row>
    <row r="188" spans="1:12" ht="21" x14ac:dyDescent="0.25">
      <c r="A188" s="3"/>
      <c r="B188" s="83"/>
      <c r="C188" s="83"/>
      <c r="D188" s="83"/>
      <c r="E188" s="83"/>
      <c r="F188" s="83"/>
      <c r="G188" s="24"/>
      <c r="H188" s="4"/>
      <c r="I188" s="59" t="s">
        <v>11</v>
      </c>
      <c r="J188" s="48">
        <f>SUM(J159:J187)</f>
        <v>5574.7000000000007</v>
      </c>
      <c r="K188" s="55">
        <f>SUM(K159:K187)</f>
        <v>32552.25</v>
      </c>
      <c r="L188" s="44">
        <f>SUM(L159:L187)</f>
        <v>38126.949999999997</v>
      </c>
    </row>
    <row r="189" spans="1:12" x14ac:dyDescent="0.25">
      <c r="A189" s="3"/>
      <c r="B189" s="83"/>
      <c r="C189" s="83"/>
      <c r="D189" s="83"/>
      <c r="E189" s="83"/>
      <c r="F189" s="83"/>
      <c r="G189" s="24"/>
      <c r="H189" s="4"/>
      <c r="I189" s="59" t="s">
        <v>20</v>
      </c>
      <c r="J189" s="48">
        <f>J188*13%</f>
        <v>724.71100000000013</v>
      </c>
      <c r="K189" s="55">
        <f>K188*13%</f>
        <v>4231.7925000000005</v>
      </c>
      <c r="L189" s="44">
        <f>L188*13%</f>
        <v>4956.5034999999998</v>
      </c>
    </row>
    <row r="190" spans="1:12" ht="21" x14ac:dyDescent="0.25">
      <c r="A190" s="3"/>
      <c r="B190" s="83"/>
      <c r="C190" s="83"/>
      <c r="D190" s="83"/>
      <c r="E190" s="83"/>
      <c r="F190" s="83"/>
      <c r="G190" s="24"/>
      <c r="H190" s="4"/>
      <c r="I190" s="59" t="s">
        <v>13</v>
      </c>
      <c r="J190" s="48">
        <f>SUM(J188:J189)</f>
        <v>6299.411000000001</v>
      </c>
      <c r="K190" s="55">
        <f>SUM(K188:K189)</f>
        <v>36784.042500000003</v>
      </c>
      <c r="L190" s="44">
        <f>SUM(L188:L189)</f>
        <v>43083.453499999996</v>
      </c>
    </row>
    <row r="191" spans="1:12" x14ac:dyDescent="0.25">
      <c r="A191" s="6"/>
      <c r="B191" s="7"/>
      <c r="C191" s="7"/>
      <c r="D191" s="7"/>
      <c r="E191" s="8"/>
      <c r="F191" s="8"/>
      <c r="G191" s="25"/>
      <c r="H191" s="8"/>
      <c r="I191" s="26"/>
      <c r="J191" s="26"/>
      <c r="K191" s="26"/>
      <c r="L191" s="27"/>
    </row>
    <row r="192" spans="1:12" x14ac:dyDescent="0.25">
      <c r="A192" s="82" t="s">
        <v>141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</row>
    <row r="193" spans="1:12" ht="52.5" x14ac:dyDescent="0.25">
      <c r="A193" s="38" t="s">
        <v>1</v>
      </c>
      <c r="B193" s="38" t="s">
        <v>2</v>
      </c>
      <c r="C193" s="38" t="s">
        <v>144</v>
      </c>
      <c r="D193" s="38" t="s">
        <v>143</v>
      </c>
      <c r="E193" s="38" t="s">
        <v>147</v>
      </c>
      <c r="F193" s="38" t="s">
        <v>4</v>
      </c>
      <c r="G193" s="36" t="s">
        <v>166</v>
      </c>
      <c r="H193" s="37" t="s">
        <v>164</v>
      </c>
      <c r="I193" s="39" t="s">
        <v>5</v>
      </c>
      <c r="J193" s="41" t="s">
        <v>167</v>
      </c>
      <c r="K193" s="37" t="s">
        <v>165</v>
      </c>
      <c r="L193" s="39" t="s">
        <v>7</v>
      </c>
    </row>
    <row r="194" spans="1:12" ht="33.75" x14ac:dyDescent="0.25">
      <c r="A194" s="3">
        <v>1</v>
      </c>
      <c r="B194" s="3" t="s">
        <v>148</v>
      </c>
      <c r="C194" s="3">
        <v>0.08</v>
      </c>
      <c r="D194" s="3">
        <v>119</v>
      </c>
      <c r="E194" s="3" t="s">
        <v>9</v>
      </c>
      <c r="F194" s="43">
        <f>G194+H194</f>
        <v>460</v>
      </c>
      <c r="G194" s="49">
        <v>130</v>
      </c>
      <c r="H194" s="57">
        <v>330</v>
      </c>
      <c r="I194" s="22">
        <v>1.6</v>
      </c>
      <c r="J194" s="50">
        <f>I194*G194</f>
        <v>208</v>
      </c>
      <c r="K194" s="54">
        <f>I194*H194</f>
        <v>528</v>
      </c>
      <c r="L194" s="44">
        <f>F194*I194</f>
        <v>736</v>
      </c>
    </row>
    <row r="195" spans="1:12" ht="33.75" x14ac:dyDescent="0.25">
      <c r="A195" s="3">
        <v>2</v>
      </c>
      <c r="B195" s="3" t="s">
        <v>142</v>
      </c>
      <c r="C195" s="3">
        <v>0.25</v>
      </c>
      <c r="D195" s="3">
        <v>119</v>
      </c>
      <c r="E195" s="3" t="s">
        <v>9</v>
      </c>
      <c r="F195" s="43">
        <f>G195+H195</f>
        <v>10584</v>
      </c>
      <c r="G195" s="49">
        <v>1384</v>
      </c>
      <c r="H195" s="57">
        <v>9200</v>
      </c>
      <c r="I195" s="22">
        <v>1.6</v>
      </c>
      <c r="J195" s="50">
        <f>I195*G195</f>
        <v>2214.4</v>
      </c>
      <c r="K195" s="54">
        <f>I195*H195</f>
        <v>14720</v>
      </c>
      <c r="L195" s="44">
        <f>F195*I195</f>
        <v>16934.400000000001</v>
      </c>
    </row>
    <row r="196" spans="1:12" ht="21" x14ac:dyDescent="0.25">
      <c r="A196" s="13"/>
      <c r="B196" s="12"/>
      <c r="C196" s="12"/>
      <c r="D196" s="12"/>
      <c r="E196" s="12"/>
      <c r="F196" s="5"/>
      <c r="G196" s="29"/>
      <c r="H196" s="5"/>
      <c r="I196" s="59" t="s">
        <v>11</v>
      </c>
      <c r="J196" s="51">
        <f>SUM(J194:J195)</f>
        <v>2422.4</v>
      </c>
      <c r="K196" s="55">
        <f>SUM(K194:K195)</f>
        <v>15248</v>
      </c>
      <c r="L196" s="44">
        <f>SUM(J196:K196)</f>
        <v>17670.400000000001</v>
      </c>
    </row>
    <row r="197" spans="1:12" x14ac:dyDescent="0.25">
      <c r="A197" s="5"/>
      <c r="B197" s="12"/>
      <c r="C197" s="12"/>
      <c r="D197" s="12"/>
      <c r="E197" s="12"/>
      <c r="F197" s="5"/>
      <c r="G197" s="29"/>
      <c r="H197" s="5"/>
      <c r="I197" s="59" t="s">
        <v>20</v>
      </c>
      <c r="J197" s="51">
        <f>J196*13%</f>
        <v>314.91200000000003</v>
      </c>
      <c r="K197" s="55">
        <f>K196*13%</f>
        <v>1982.24</v>
      </c>
      <c r="L197" s="44">
        <f>L196*13%</f>
        <v>2297.152</v>
      </c>
    </row>
    <row r="198" spans="1:12" ht="21" x14ac:dyDescent="0.25">
      <c r="A198" s="5"/>
      <c r="B198" s="12"/>
      <c r="C198" s="12"/>
      <c r="D198" s="12"/>
      <c r="E198" s="12"/>
      <c r="F198" s="5"/>
      <c r="G198" s="29"/>
      <c r="H198" s="5"/>
      <c r="I198" s="59" t="s">
        <v>13</v>
      </c>
      <c r="J198" s="52">
        <f>SUM(J196:J197)</f>
        <v>2737.3119999999999</v>
      </c>
      <c r="K198" s="58">
        <f>SUM(K196:K197)</f>
        <v>17230.240000000002</v>
      </c>
      <c r="L198" s="46">
        <f>SUM(J198:K198)</f>
        <v>19967.552000000003</v>
      </c>
    </row>
    <row r="199" spans="1:12" ht="31.5" x14ac:dyDescent="0.25">
      <c r="A199" s="14"/>
      <c r="B199" s="15"/>
      <c r="C199" s="15"/>
      <c r="D199" s="15"/>
      <c r="E199" s="15"/>
      <c r="F199" s="15"/>
      <c r="G199" s="30"/>
      <c r="H199" s="15"/>
      <c r="I199" s="60" t="s">
        <v>150</v>
      </c>
      <c r="J199" s="51">
        <f>J196+J188+J152+J94+J54+J47+J37+J29+J22+J15+J6</f>
        <v>29999.599999999999</v>
      </c>
      <c r="K199" s="55">
        <f>K196+K188+K152+K94+K54+K47+K37+K29+K22+K15+K6</f>
        <v>190999.84999999998</v>
      </c>
      <c r="L199" s="44">
        <f>SUM(J199:K199)</f>
        <v>220999.44999999998</v>
      </c>
    </row>
    <row r="200" spans="1:12" x14ac:dyDescent="0.25">
      <c r="A200" s="14"/>
      <c r="B200" s="15"/>
      <c r="C200" s="15"/>
      <c r="D200" s="15"/>
      <c r="E200" s="15"/>
      <c r="F200" s="15"/>
      <c r="G200" s="30"/>
      <c r="H200" s="15"/>
      <c r="I200" s="60" t="s">
        <v>12</v>
      </c>
      <c r="J200" s="51">
        <f>J199*13%</f>
        <v>3899.9479999999999</v>
      </c>
      <c r="K200" s="55">
        <f>K199*13%</f>
        <v>24829.980499999998</v>
      </c>
      <c r="L200" s="44">
        <f>L199*13%</f>
        <v>28729.928499999998</v>
      </c>
    </row>
    <row r="201" spans="1:12" ht="31.5" x14ac:dyDescent="0.25">
      <c r="A201" s="14"/>
      <c r="B201" s="15"/>
      <c r="C201" s="15"/>
      <c r="D201" s="15"/>
      <c r="E201" s="15"/>
      <c r="F201" s="15"/>
      <c r="G201" s="30"/>
      <c r="H201" s="15"/>
      <c r="I201" s="60" t="s">
        <v>151</v>
      </c>
      <c r="J201" s="51">
        <f>SUM(J199:J200)</f>
        <v>33899.547999999995</v>
      </c>
      <c r="K201" s="55">
        <f>SUM(K199:K200)</f>
        <v>215829.83049999998</v>
      </c>
      <c r="L201" s="44">
        <f>L199+L200</f>
        <v>249729.37849999999</v>
      </c>
    </row>
    <row r="204" spans="1:12" x14ac:dyDescent="0.25">
      <c r="F204" s="31"/>
    </row>
    <row r="211" spans="8:8" x14ac:dyDescent="0.25">
      <c r="H211" s="35"/>
    </row>
  </sheetData>
  <mergeCells count="23">
    <mergeCell ref="B1:L1"/>
    <mergeCell ref="A156:L157"/>
    <mergeCell ref="A192:L192"/>
    <mergeCell ref="B152:F152"/>
    <mergeCell ref="B153:F153"/>
    <mergeCell ref="B154:F154"/>
    <mergeCell ref="B188:F188"/>
    <mergeCell ref="B189:F189"/>
    <mergeCell ref="B190:F190"/>
    <mergeCell ref="A58:L58"/>
    <mergeCell ref="A98:L98"/>
    <mergeCell ref="A57:L57"/>
    <mergeCell ref="A2:L2"/>
    <mergeCell ref="A9:L9"/>
    <mergeCell ref="A10:L10"/>
    <mergeCell ref="A18:L18"/>
    <mergeCell ref="A41:L41"/>
    <mergeCell ref="A51:L51"/>
    <mergeCell ref="A19:L19"/>
    <mergeCell ref="A26:L26"/>
    <mergeCell ref="A32:L32"/>
    <mergeCell ref="A33:L33"/>
    <mergeCell ref="A40:L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D8AF-292D-46DD-8016-F6BAF3A13042}">
  <dimension ref="A1:K211"/>
  <sheetViews>
    <sheetView tabSelected="1" topLeftCell="A94" workbookViewId="0">
      <selection activeCell="B109" sqref="B109"/>
    </sheetView>
  </sheetViews>
  <sheetFormatPr defaultColWidth="8.85546875" defaultRowHeight="15" x14ac:dyDescent="0.25"/>
  <cols>
    <col min="1" max="1" width="3.85546875" customWidth="1"/>
    <col min="2" max="2" width="17.85546875" style="1" customWidth="1"/>
    <col min="3" max="3" width="11.85546875" customWidth="1"/>
    <col min="4" max="4" width="11.28515625" customWidth="1"/>
    <col min="5" max="5" width="10.42578125" customWidth="1"/>
    <col min="6" max="6" width="13.85546875" customWidth="1"/>
    <col min="7" max="7" width="12.28515625" style="33" customWidth="1"/>
    <col min="8" max="8" width="13.5703125" style="33" customWidth="1"/>
    <col min="10" max="10" width="14" customWidth="1"/>
    <col min="11" max="11" width="17.42578125" customWidth="1"/>
  </cols>
  <sheetData>
    <row r="1" spans="1:11" ht="21.75" thickBot="1" x14ac:dyDescent="0.4">
      <c r="B1" s="92" t="s">
        <v>174</v>
      </c>
      <c r="C1" s="92"/>
      <c r="D1" s="92"/>
      <c r="E1" s="92"/>
      <c r="F1" s="92"/>
      <c r="G1" s="92"/>
      <c r="H1" s="92"/>
    </row>
    <row r="2" spans="1:11" x14ac:dyDescent="0.25">
      <c r="A2" s="86" t="s">
        <v>0</v>
      </c>
      <c r="B2" s="87"/>
      <c r="C2" s="87"/>
      <c r="D2" s="87"/>
      <c r="E2" s="87"/>
      <c r="F2" s="87"/>
      <c r="G2" s="87"/>
      <c r="H2" s="87"/>
      <c r="J2" s="75" t="s">
        <v>169</v>
      </c>
      <c r="K2" s="74"/>
    </row>
    <row r="3" spans="1:11" s="11" customFormat="1" ht="52.5" x14ac:dyDescent="0.2">
      <c r="A3" s="38" t="s">
        <v>1</v>
      </c>
      <c r="B3" s="38" t="s">
        <v>2</v>
      </c>
      <c r="C3" s="38" t="s">
        <v>144</v>
      </c>
      <c r="D3" s="38" t="s">
        <v>143</v>
      </c>
      <c r="E3" s="38" t="s">
        <v>147</v>
      </c>
      <c r="F3" s="61" t="s">
        <v>164</v>
      </c>
      <c r="G3" s="39" t="s">
        <v>5</v>
      </c>
      <c r="H3" s="61" t="s">
        <v>165</v>
      </c>
      <c r="J3" s="77">
        <f>H8+H17+H24+H31+H39+H56+H96+H154</f>
        <v>132483.00799999997</v>
      </c>
      <c r="K3" s="78" t="s">
        <v>170</v>
      </c>
    </row>
    <row r="4" spans="1:11" ht="22.5" x14ac:dyDescent="0.25">
      <c r="A4" s="2">
        <v>1</v>
      </c>
      <c r="B4" s="2" t="s">
        <v>8</v>
      </c>
      <c r="C4" s="2">
        <v>0.06</v>
      </c>
      <c r="D4" s="2">
        <v>119</v>
      </c>
      <c r="E4" s="2" t="s">
        <v>9</v>
      </c>
      <c r="F4" s="64">
        <v>5660</v>
      </c>
      <c r="G4" s="76">
        <v>1.6</v>
      </c>
      <c r="H4" s="67">
        <f>F4*G4</f>
        <v>9056</v>
      </c>
      <c r="J4" s="79">
        <f>H49+H198+H190</f>
        <v>83346.822500000009</v>
      </c>
      <c r="K4" s="80" t="s">
        <v>171</v>
      </c>
    </row>
    <row r="5" spans="1:11" ht="22.5" x14ac:dyDescent="0.25">
      <c r="A5" s="2">
        <v>2</v>
      </c>
      <c r="B5" s="2" t="s">
        <v>10</v>
      </c>
      <c r="C5" s="2">
        <v>0.04</v>
      </c>
      <c r="D5" s="2">
        <v>119</v>
      </c>
      <c r="E5" s="2" t="s">
        <v>9</v>
      </c>
      <c r="F5" s="64">
        <v>900</v>
      </c>
      <c r="G5" s="76">
        <v>0.9</v>
      </c>
      <c r="H5" s="67">
        <f>F5*G5</f>
        <v>810</v>
      </c>
      <c r="J5" s="81">
        <f>SUM(J3:J4)</f>
        <v>215829.83049999998</v>
      </c>
      <c r="K5" s="80" t="s">
        <v>172</v>
      </c>
    </row>
    <row r="6" spans="1:11" ht="21" x14ac:dyDescent="0.25">
      <c r="A6" s="2"/>
      <c r="B6" s="68"/>
      <c r="C6" s="68"/>
      <c r="D6" s="68"/>
      <c r="E6" s="68"/>
      <c r="F6" s="68"/>
      <c r="G6" s="39" t="s">
        <v>11</v>
      </c>
      <c r="H6" s="71">
        <f>SUM(H4:H5)</f>
        <v>9866</v>
      </c>
      <c r="J6" s="74"/>
      <c r="K6" s="74"/>
    </row>
    <row r="7" spans="1:11" x14ac:dyDescent="0.25">
      <c r="A7" s="2"/>
      <c r="B7" s="68"/>
      <c r="C7" s="68"/>
      <c r="D7" s="68"/>
      <c r="E7" s="68"/>
      <c r="F7" s="68"/>
      <c r="G7" s="39" t="s">
        <v>12</v>
      </c>
      <c r="H7" s="71">
        <f>H6*13%</f>
        <v>1282.5800000000002</v>
      </c>
      <c r="J7" s="74"/>
      <c r="K7" s="74"/>
    </row>
    <row r="8" spans="1:11" ht="21" x14ac:dyDescent="0.25">
      <c r="A8" s="2"/>
      <c r="B8" s="68"/>
      <c r="C8" s="68"/>
      <c r="D8" s="68"/>
      <c r="E8" s="68"/>
      <c r="F8" s="68"/>
      <c r="G8" s="39" t="s">
        <v>13</v>
      </c>
      <c r="H8" s="71">
        <f>SUM(H6:H7)</f>
        <v>11148.58</v>
      </c>
    </row>
    <row r="9" spans="1:11" x14ac:dyDescent="0.25">
      <c r="A9" s="89" t="s">
        <v>14</v>
      </c>
      <c r="B9" s="89"/>
      <c r="C9" s="89"/>
      <c r="D9" s="89"/>
      <c r="E9" s="89"/>
      <c r="F9" s="89"/>
      <c r="G9" s="89"/>
      <c r="H9" s="89"/>
    </row>
    <row r="10" spans="1:11" x14ac:dyDescent="0.25">
      <c r="A10" s="90" t="s">
        <v>156</v>
      </c>
      <c r="B10" s="90"/>
      <c r="C10" s="90"/>
      <c r="D10" s="90"/>
      <c r="E10" s="90"/>
      <c r="F10" s="90"/>
      <c r="G10" s="90"/>
      <c r="H10" s="90"/>
    </row>
    <row r="11" spans="1:11" ht="52.5" x14ac:dyDescent="0.25">
      <c r="A11" s="38" t="s">
        <v>1</v>
      </c>
      <c r="B11" s="38" t="s">
        <v>2</v>
      </c>
      <c r="C11" s="38" t="s">
        <v>144</v>
      </c>
      <c r="D11" s="38" t="s">
        <v>143</v>
      </c>
      <c r="E11" s="38" t="s">
        <v>3</v>
      </c>
      <c r="F11" s="61" t="s">
        <v>164</v>
      </c>
      <c r="G11" s="39" t="s">
        <v>5</v>
      </c>
      <c r="H11" s="61" t="s">
        <v>165</v>
      </c>
    </row>
    <row r="12" spans="1:11" ht="22.5" x14ac:dyDescent="0.25">
      <c r="A12" s="2">
        <v>1</v>
      </c>
      <c r="B12" s="2" t="s">
        <v>15</v>
      </c>
      <c r="C12" s="2">
        <v>0.04</v>
      </c>
      <c r="D12" s="2">
        <v>119</v>
      </c>
      <c r="E12" s="2" t="s">
        <v>9</v>
      </c>
      <c r="F12" s="73">
        <v>85</v>
      </c>
      <c r="G12" s="65">
        <v>2.8</v>
      </c>
      <c r="H12" s="67">
        <f>G12*F12</f>
        <v>237.99999999999997</v>
      </c>
    </row>
    <row r="13" spans="1:11" x14ac:dyDescent="0.25">
      <c r="A13" s="2">
        <v>2</v>
      </c>
      <c r="B13" s="2" t="s">
        <v>16</v>
      </c>
      <c r="C13" s="2"/>
      <c r="D13" s="2">
        <v>119</v>
      </c>
      <c r="E13" s="2" t="s">
        <v>17</v>
      </c>
      <c r="F13" s="73">
        <v>22</v>
      </c>
      <c r="G13" s="65">
        <v>15</v>
      </c>
      <c r="H13" s="67">
        <f>G13*F13</f>
        <v>330</v>
      </c>
    </row>
    <row r="14" spans="1:11" x14ac:dyDescent="0.25">
      <c r="A14" s="2">
        <v>5</v>
      </c>
      <c r="B14" s="2" t="s">
        <v>18</v>
      </c>
      <c r="C14" s="2"/>
      <c r="D14" s="2">
        <v>119</v>
      </c>
      <c r="E14" s="2" t="s">
        <v>9</v>
      </c>
      <c r="F14" s="73">
        <v>194</v>
      </c>
      <c r="G14" s="65">
        <v>2</v>
      </c>
      <c r="H14" s="67">
        <f>G14*F14</f>
        <v>388</v>
      </c>
    </row>
    <row r="15" spans="1:11" ht="21" x14ac:dyDescent="0.25">
      <c r="A15" s="2"/>
      <c r="B15" s="68"/>
      <c r="C15" s="2"/>
      <c r="D15" s="2"/>
      <c r="E15" s="68"/>
      <c r="F15" s="68"/>
      <c r="G15" s="39" t="s">
        <v>11</v>
      </c>
      <c r="H15" s="71">
        <f>SUM(H12:H14)</f>
        <v>956</v>
      </c>
    </row>
    <row r="16" spans="1:11" x14ac:dyDescent="0.25">
      <c r="A16" s="2"/>
      <c r="B16" s="68"/>
      <c r="C16" s="68"/>
      <c r="D16" s="68"/>
      <c r="E16" s="68"/>
      <c r="F16" s="68"/>
      <c r="G16" s="39" t="s">
        <v>12</v>
      </c>
      <c r="H16" s="71">
        <f>H15*13%</f>
        <v>124.28</v>
      </c>
    </row>
    <row r="17" spans="1:8" ht="21" x14ac:dyDescent="0.25">
      <c r="A17" s="2"/>
      <c r="B17" s="68"/>
      <c r="C17" s="68"/>
      <c r="D17" s="68"/>
      <c r="E17" s="68"/>
      <c r="F17" s="68"/>
      <c r="G17" s="39" t="s">
        <v>13</v>
      </c>
      <c r="H17" s="71">
        <f>SUM(H15:H16)</f>
        <v>1080.28</v>
      </c>
    </row>
    <row r="18" spans="1:8" x14ac:dyDescent="0.25">
      <c r="A18" s="91"/>
      <c r="B18" s="91"/>
      <c r="C18" s="91"/>
      <c r="D18" s="91"/>
      <c r="E18" s="91"/>
      <c r="F18" s="91"/>
      <c r="G18" s="91"/>
      <c r="H18" s="91"/>
    </row>
    <row r="19" spans="1:8" x14ac:dyDescent="0.25">
      <c r="A19" s="82" t="s">
        <v>157</v>
      </c>
      <c r="B19" s="82"/>
      <c r="C19" s="82"/>
      <c r="D19" s="82"/>
      <c r="E19" s="82"/>
      <c r="F19" s="82"/>
      <c r="G19" s="82"/>
      <c r="H19" s="82"/>
    </row>
    <row r="20" spans="1:8" ht="42" x14ac:dyDescent="0.25">
      <c r="A20" s="38" t="s">
        <v>1</v>
      </c>
      <c r="B20" s="38" t="s">
        <v>2</v>
      </c>
      <c r="C20" s="38" t="s">
        <v>145</v>
      </c>
      <c r="D20" s="38" t="s">
        <v>143</v>
      </c>
      <c r="E20" s="38" t="s">
        <v>3</v>
      </c>
      <c r="F20" s="37" t="s">
        <v>164</v>
      </c>
      <c r="G20" s="39" t="s">
        <v>5</v>
      </c>
      <c r="H20" s="37" t="s">
        <v>165</v>
      </c>
    </row>
    <row r="21" spans="1:8" ht="33.75" x14ac:dyDescent="0.25">
      <c r="A21" s="4">
        <v>1</v>
      </c>
      <c r="B21" s="3" t="s">
        <v>19</v>
      </c>
      <c r="C21" s="3">
        <v>1</v>
      </c>
      <c r="D21" s="3">
        <v>119</v>
      </c>
      <c r="E21" s="3" t="s">
        <v>9</v>
      </c>
      <c r="F21" s="53">
        <v>3382</v>
      </c>
      <c r="G21" s="22">
        <v>0.25</v>
      </c>
      <c r="H21" s="54">
        <f>F21*G21</f>
        <v>845.5</v>
      </c>
    </row>
    <row r="22" spans="1:8" ht="21" x14ac:dyDescent="0.25">
      <c r="A22" s="3"/>
      <c r="B22" s="4"/>
      <c r="C22" s="4"/>
      <c r="D22" s="4"/>
      <c r="E22" s="4"/>
      <c r="F22" s="4"/>
      <c r="G22" s="60" t="s">
        <v>11</v>
      </c>
      <c r="H22" s="55">
        <f>SUM(H21:H21)</f>
        <v>845.5</v>
      </c>
    </row>
    <row r="23" spans="1:8" x14ac:dyDescent="0.25">
      <c r="A23" s="3"/>
      <c r="B23" s="4"/>
      <c r="C23" s="4"/>
      <c r="D23" s="4"/>
      <c r="E23" s="4"/>
      <c r="F23" s="4"/>
      <c r="G23" s="59" t="s">
        <v>20</v>
      </c>
      <c r="H23" s="55">
        <f>H22*13%</f>
        <v>109.91500000000001</v>
      </c>
    </row>
    <row r="24" spans="1:8" ht="21" x14ac:dyDescent="0.25">
      <c r="A24" s="3"/>
      <c r="B24" s="4"/>
      <c r="C24" s="4"/>
      <c r="D24" s="4"/>
      <c r="E24" s="4"/>
      <c r="F24" s="4"/>
      <c r="G24" s="60" t="s">
        <v>13</v>
      </c>
      <c r="H24" s="55">
        <f>SUM(H22:H23)</f>
        <v>955.41499999999996</v>
      </c>
    </row>
    <row r="25" spans="1:8" x14ac:dyDescent="0.25">
      <c r="A25" s="6"/>
      <c r="B25" s="7"/>
      <c r="C25" s="7"/>
      <c r="D25" s="7"/>
      <c r="E25" s="8"/>
      <c r="F25" s="8"/>
      <c r="G25" s="26"/>
      <c r="H25" s="26"/>
    </row>
    <row r="26" spans="1:8" x14ac:dyDescent="0.25">
      <c r="A26" s="82" t="s">
        <v>158</v>
      </c>
      <c r="B26" s="82"/>
      <c r="C26" s="82"/>
      <c r="D26" s="82"/>
      <c r="E26" s="82"/>
      <c r="F26" s="82"/>
      <c r="G26" s="82"/>
      <c r="H26" s="82"/>
    </row>
    <row r="27" spans="1:8" ht="52.5" x14ac:dyDescent="0.25">
      <c r="A27" s="38" t="s">
        <v>1</v>
      </c>
      <c r="B27" s="38" t="s">
        <v>2</v>
      </c>
      <c r="C27" s="38" t="s">
        <v>144</v>
      </c>
      <c r="D27" s="38" t="s">
        <v>143</v>
      </c>
      <c r="E27" s="38" t="s">
        <v>3</v>
      </c>
      <c r="F27" s="37" t="s">
        <v>164</v>
      </c>
      <c r="G27" s="39" t="s">
        <v>5</v>
      </c>
      <c r="H27" s="37" t="s">
        <v>165</v>
      </c>
    </row>
    <row r="28" spans="1:8" ht="45" x14ac:dyDescent="0.25">
      <c r="A28" s="3">
        <v>1</v>
      </c>
      <c r="B28" s="3" t="s">
        <v>21</v>
      </c>
      <c r="C28" s="3">
        <v>0.03</v>
      </c>
      <c r="D28" s="3">
        <v>119</v>
      </c>
      <c r="E28" s="3" t="s">
        <v>9</v>
      </c>
      <c r="F28" s="53">
        <v>230</v>
      </c>
      <c r="G28" s="22">
        <v>60</v>
      </c>
      <c r="H28" s="54">
        <f>G28*F28</f>
        <v>13800</v>
      </c>
    </row>
    <row r="29" spans="1:8" ht="21" x14ac:dyDescent="0.25">
      <c r="A29" s="3"/>
      <c r="B29" s="4"/>
      <c r="C29" s="4"/>
      <c r="D29" s="4"/>
      <c r="E29" s="4"/>
      <c r="F29" s="4"/>
      <c r="G29" s="60" t="s">
        <v>11</v>
      </c>
      <c r="H29" s="55">
        <f>SUM(H28)</f>
        <v>13800</v>
      </c>
    </row>
    <row r="30" spans="1:8" x14ac:dyDescent="0.25">
      <c r="A30" s="3"/>
      <c r="B30" s="4"/>
      <c r="C30" s="4"/>
      <c r="D30" s="4"/>
      <c r="E30" s="4"/>
      <c r="F30" s="4"/>
      <c r="G30" s="59" t="s">
        <v>20</v>
      </c>
      <c r="H30" s="55">
        <f>H29*13%</f>
        <v>1794</v>
      </c>
    </row>
    <row r="31" spans="1:8" ht="21" x14ac:dyDescent="0.25">
      <c r="A31" s="3"/>
      <c r="B31" s="4"/>
      <c r="C31" s="4"/>
      <c r="D31" s="4"/>
      <c r="E31" s="4"/>
      <c r="F31" s="4"/>
      <c r="G31" s="60" t="s">
        <v>13</v>
      </c>
      <c r="H31" s="55">
        <f>SUM(H29:H30)</f>
        <v>15594</v>
      </c>
    </row>
    <row r="32" spans="1:8" x14ac:dyDescent="0.25">
      <c r="A32" s="83"/>
      <c r="B32" s="83"/>
      <c r="C32" s="83"/>
      <c r="D32" s="83"/>
      <c r="E32" s="83"/>
      <c r="F32" s="83"/>
      <c r="G32" s="83"/>
      <c r="H32" s="83"/>
    </row>
    <row r="33" spans="1:8" x14ac:dyDescent="0.25">
      <c r="A33" s="82" t="s">
        <v>159</v>
      </c>
      <c r="B33" s="82"/>
      <c r="C33" s="82"/>
      <c r="D33" s="82"/>
      <c r="E33" s="82"/>
      <c r="F33" s="82"/>
      <c r="G33" s="82"/>
      <c r="H33" s="82"/>
    </row>
    <row r="34" spans="1:8" ht="52.5" x14ac:dyDescent="0.25">
      <c r="A34" s="38" t="s">
        <v>1</v>
      </c>
      <c r="B34" s="38" t="s">
        <v>2</v>
      </c>
      <c r="C34" s="38" t="s">
        <v>144</v>
      </c>
      <c r="D34" s="38" t="s">
        <v>143</v>
      </c>
      <c r="E34" s="38" t="s">
        <v>3</v>
      </c>
      <c r="F34" s="37" t="s">
        <v>164</v>
      </c>
      <c r="G34" s="39" t="s">
        <v>5</v>
      </c>
      <c r="H34" s="37" t="s">
        <v>165</v>
      </c>
    </row>
    <row r="35" spans="1:8" ht="33.75" x14ac:dyDescent="0.25">
      <c r="A35" s="3">
        <v>1</v>
      </c>
      <c r="B35" s="3" t="s">
        <v>152</v>
      </c>
      <c r="C35" s="3">
        <v>0.09</v>
      </c>
      <c r="D35" s="3">
        <v>119</v>
      </c>
      <c r="E35" s="3" t="s">
        <v>17</v>
      </c>
      <c r="F35" s="53">
        <v>376</v>
      </c>
      <c r="G35" s="22">
        <v>10</v>
      </c>
      <c r="H35" s="54">
        <f>G35*F35</f>
        <v>3760</v>
      </c>
    </row>
    <row r="36" spans="1:8" x14ac:dyDescent="0.25">
      <c r="A36" s="3">
        <v>2</v>
      </c>
      <c r="B36" s="3" t="s">
        <v>22</v>
      </c>
      <c r="C36" s="3">
        <v>0.09</v>
      </c>
      <c r="D36" s="3">
        <v>119</v>
      </c>
      <c r="E36" s="3" t="s">
        <v>17</v>
      </c>
      <c r="F36" s="53">
        <v>380</v>
      </c>
      <c r="G36" s="22">
        <v>10</v>
      </c>
      <c r="H36" s="54">
        <f>G36*F36</f>
        <v>3800</v>
      </c>
    </row>
    <row r="37" spans="1:8" ht="21" x14ac:dyDescent="0.25">
      <c r="A37" s="3"/>
      <c r="B37" s="4"/>
      <c r="C37" s="4"/>
      <c r="D37" s="4"/>
      <c r="E37" s="4"/>
      <c r="F37" s="4"/>
      <c r="G37" s="60" t="s">
        <v>11</v>
      </c>
      <c r="H37" s="55">
        <f>SUM(H35:H36)</f>
        <v>7560</v>
      </c>
    </row>
    <row r="38" spans="1:8" x14ac:dyDescent="0.25">
      <c r="A38" s="3"/>
      <c r="B38" s="4"/>
      <c r="C38" s="4"/>
      <c r="D38" s="4"/>
      <c r="E38" s="4"/>
      <c r="F38" s="4"/>
      <c r="G38" s="59" t="s">
        <v>20</v>
      </c>
      <c r="H38" s="55">
        <f>H37*13%</f>
        <v>982.80000000000007</v>
      </c>
    </row>
    <row r="39" spans="1:8" ht="21" x14ac:dyDescent="0.25">
      <c r="A39" s="3"/>
      <c r="B39" s="4"/>
      <c r="C39" s="4"/>
      <c r="D39" s="4"/>
      <c r="E39" s="4"/>
      <c r="F39" s="4"/>
      <c r="G39" s="60" t="s">
        <v>13</v>
      </c>
      <c r="H39" s="55">
        <f>SUM(H37:H38)</f>
        <v>8542.7999999999993</v>
      </c>
    </row>
    <row r="40" spans="1:8" x14ac:dyDescent="0.25">
      <c r="A40" s="83"/>
      <c r="B40" s="83"/>
      <c r="C40" s="83"/>
      <c r="D40" s="83"/>
      <c r="E40" s="83"/>
      <c r="F40" s="83"/>
      <c r="G40" s="83"/>
      <c r="H40" s="83"/>
    </row>
    <row r="41" spans="1:8" x14ac:dyDescent="0.25">
      <c r="A41" s="82" t="s">
        <v>168</v>
      </c>
      <c r="B41" s="82"/>
      <c r="C41" s="82"/>
      <c r="D41" s="82"/>
      <c r="E41" s="82"/>
      <c r="F41" s="82"/>
      <c r="G41" s="82"/>
      <c r="H41" s="82"/>
    </row>
    <row r="42" spans="1:8" ht="52.5" x14ac:dyDescent="0.25">
      <c r="A42" s="38" t="s">
        <v>1</v>
      </c>
      <c r="B42" s="38" t="s">
        <v>2</v>
      </c>
      <c r="C42" s="38" t="s">
        <v>144</v>
      </c>
      <c r="D42" s="38" t="s">
        <v>143</v>
      </c>
      <c r="E42" s="38" t="s">
        <v>3</v>
      </c>
      <c r="F42" s="37" t="s">
        <v>164</v>
      </c>
      <c r="G42" s="39" t="s">
        <v>5</v>
      </c>
      <c r="H42" s="37" t="s">
        <v>165</v>
      </c>
    </row>
    <row r="43" spans="1:8" ht="45" x14ac:dyDescent="0.25">
      <c r="A43" s="3">
        <v>1</v>
      </c>
      <c r="B43" s="3" t="s">
        <v>23</v>
      </c>
      <c r="C43" s="3">
        <v>0.08</v>
      </c>
      <c r="D43" s="3">
        <v>119</v>
      </c>
      <c r="E43" s="3" t="s">
        <v>17</v>
      </c>
      <c r="F43" s="56">
        <v>800</v>
      </c>
      <c r="G43" s="22">
        <v>12</v>
      </c>
      <c r="H43" s="22">
        <f>G43*F43</f>
        <v>9600</v>
      </c>
    </row>
    <row r="44" spans="1:8" ht="33.75" x14ac:dyDescent="0.25">
      <c r="A44" s="3">
        <v>2</v>
      </c>
      <c r="B44" s="3" t="s">
        <v>24</v>
      </c>
      <c r="C44" s="3">
        <v>0.08</v>
      </c>
      <c r="D44" s="3">
        <v>119</v>
      </c>
      <c r="E44" s="3" t="s">
        <v>17</v>
      </c>
      <c r="F44" s="56">
        <v>750</v>
      </c>
      <c r="G44" s="22">
        <v>12</v>
      </c>
      <c r="H44" s="22">
        <f>G44*F44</f>
        <v>9000</v>
      </c>
    </row>
    <row r="45" spans="1:8" ht="22.5" x14ac:dyDescent="0.25">
      <c r="A45" s="3">
        <v>3</v>
      </c>
      <c r="B45" s="3" t="s">
        <v>25</v>
      </c>
      <c r="C45" s="3">
        <v>0.09</v>
      </c>
      <c r="D45" s="3">
        <v>119</v>
      </c>
      <c r="E45" s="3" t="s">
        <v>17</v>
      </c>
      <c r="F45" s="56">
        <v>494</v>
      </c>
      <c r="G45" s="22">
        <v>4.5</v>
      </c>
      <c r="H45" s="22">
        <f>G45*F45</f>
        <v>2223</v>
      </c>
    </row>
    <row r="46" spans="1:8" ht="22.5" x14ac:dyDescent="0.25">
      <c r="A46" s="3">
        <v>4</v>
      </c>
      <c r="B46" s="3" t="s">
        <v>26</v>
      </c>
      <c r="C46" s="3">
        <v>0.09</v>
      </c>
      <c r="D46" s="3">
        <v>119</v>
      </c>
      <c r="E46" s="3" t="s">
        <v>17</v>
      </c>
      <c r="F46" s="56">
        <v>790</v>
      </c>
      <c r="G46" s="22">
        <v>6.5</v>
      </c>
      <c r="H46" s="22">
        <f>G46*F46</f>
        <v>5135</v>
      </c>
    </row>
    <row r="47" spans="1:8" ht="21" x14ac:dyDescent="0.25">
      <c r="A47" s="3"/>
      <c r="B47" s="4"/>
      <c r="C47" s="4"/>
      <c r="D47" s="4"/>
      <c r="E47" s="4"/>
      <c r="F47" s="4"/>
      <c r="G47" s="60" t="s">
        <v>11</v>
      </c>
      <c r="H47" s="23">
        <f>SUM(H43:H46)</f>
        <v>25958</v>
      </c>
    </row>
    <row r="48" spans="1:8" x14ac:dyDescent="0.25">
      <c r="A48" s="3"/>
      <c r="B48" s="4"/>
      <c r="C48" s="4"/>
      <c r="D48" s="4"/>
      <c r="E48" s="4"/>
      <c r="F48" s="4"/>
      <c r="G48" s="59" t="s">
        <v>20</v>
      </c>
      <c r="H48" s="23">
        <f>H47*13%</f>
        <v>3374.54</v>
      </c>
    </row>
    <row r="49" spans="1:8" ht="21" x14ac:dyDescent="0.25">
      <c r="A49" s="3"/>
      <c r="B49" s="4"/>
      <c r="C49" s="4"/>
      <c r="D49" s="4"/>
      <c r="E49" s="4"/>
      <c r="F49" s="4"/>
      <c r="G49" s="60" t="s">
        <v>13</v>
      </c>
      <c r="H49" s="23">
        <f>SUM(H47:H48)</f>
        <v>29332.54</v>
      </c>
    </row>
    <row r="50" spans="1:8" x14ac:dyDescent="0.25">
      <c r="A50" s="3"/>
      <c r="B50" s="4"/>
      <c r="C50" s="4"/>
      <c r="D50" s="4"/>
      <c r="E50" s="4"/>
      <c r="F50" s="4"/>
      <c r="G50" s="23"/>
      <c r="H50" s="23"/>
    </row>
    <row r="51" spans="1:8" x14ac:dyDescent="0.25">
      <c r="A51" s="82" t="s">
        <v>160</v>
      </c>
      <c r="B51" s="82"/>
      <c r="C51" s="82"/>
      <c r="D51" s="82"/>
      <c r="E51" s="82"/>
      <c r="F51" s="82"/>
      <c r="G51" s="82"/>
      <c r="H51" s="82"/>
    </row>
    <row r="52" spans="1:8" ht="52.5" x14ac:dyDescent="0.25">
      <c r="A52" s="38" t="s">
        <v>1</v>
      </c>
      <c r="B52" s="38" t="s">
        <v>2</v>
      </c>
      <c r="C52" s="38" t="s">
        <v>144</v>
      </c>
      <c r="D52" s="38" t="s">
        <v>143</v>
      </c>
      <c r="E52" s="38" t="s">
        <v>3</v>
      </c>
      <c r="F52" s="37" t="s">
        <v>164</v>
      </c>
      <c r="G52" s="39" t="s">
        <v>5</v>
      </c>
      <c r="H52" s="37" t="s">
        <v>165</v>
      </c>
    </row>
    <row r="53" spans="1:8" ht="33.75" x14ac:dyDescent="0.25">
      <c r="A53" s="3">
        <v>1</v>
      </c>
      <c r="B53" s="3" t="s">
        <v>27</v>
      </c>
      <c r="C53" s="3">
        <v>0.15</v>
      </c>
      <c r="D53" s="3">
        <v>119</v>
      </c>
      <c r="E53" s="3" t="s">
        <v>28</v>
      </c>
      <c r="F53" s="53">
        <v>2300</v>
      </c>
      <c r="G53" s="22">
        <v>1.3</v>
      </c>
      <c r="H53" s="54">
        <f>G53*F53</f>
        <v>2990</v>
      </c>
    </row>
    <row r="54" spans="1:8" ht="21" x14ac:dyDescent="0.25">
      <c r="A54" s="3"/>
      <c r="B54" s="4" t="s">
        <v>146</v>
      </c>
      <c r="C54" s="4"/>
      <c r="D54" s="4"/>
      <c r="E54" s="3"/>
      <c r="F54" s="3"/>
      <c r="G54" s="60" t="s">
        <v>11</v>
      </c>
      <c r="H54" s="55">
        <f>SUM(H53)</f>
        <v>2990</v>
      </c>
    </row>
    <row r="55" spans="1:8" x14ac:dyDescent="0.25">
      <c r="A55" s="3"/>
      <c r="B55" s="4"/>
      <c r="C55" s="4"/>
      <c r="D55" s="4"/>
      <c r="E55" s="4"/>
      <c r="F55" s="4"/>
      <c r="G55" s="59" t="s">
        <v>20</v>
      </c>
      <c r="H55" s="55">
        <f>H54*13%</f>
        <v>388.7</v>
      </c>
    </row>
    <row r="56" spans="1:8" ht="21" x14ac:dyDescent="0.25">
      <c r="A56" s="3"/>
      <c r="B56" s="4"/>
      <c r="C56" s="4"/>
      <c r="D56" s="4"/>
      <c r="E56" s="4"/>
      <c r="F56" s="4"/>
      <c r="G56" s="60" t="s">
        <v>13</v>
      </c>
      <c r="H56" s="55">
        <f>SUM(H54:H55)</f>
        <v>3378.7</v>
      </c>
    </row>
    <row r="57" spans="1:8" x14ac:dyDescent="0.25">
      <c r="A57" s="83"/>
      <c r="B57" s="83"/>
      <c r="C57" s="83"/>
      <c r="D57" s="83"/>
      <c r="E57" s="83"/>
      <c r="F57" s="83"/>
      <c r="G57" s="83"/>
      <c r="H57" s="83"/>
    </row>
    <row r="58" spans="1:8" x14ac:dyDescent="0.25">
      <c r="A58" s="82" t="s">
        <v>161</v>
      </c>
      <c r="B58" s="82"/>
      <c r="C58" s="82"/>
      <c r="D58" s="82"/>
      <c r="E58" s="82"/>
      <c r="F58" s="82"/>
      <c r="G58" s="82"/>
      <c r="H58" s="82"/>
    </row>
    <row r="59" spans="1:8" ht="52.5" x14ac:dyDescent="0.25">
      <c r="A59" s="38" t="s">
        <v>1</v>
      </c>
      <c r="B59" s="38" t="s">
        <v>2</v>
      </c>
      <c r="C59" s="38" t="s">
        <v>144</v>
      </c>
      <c r="D59" s="38" t="s">
        <v>143</v>
      </c>
      <c r="E59" s="38" t="s">
        <v>147</v>
      </c>
      <c r="F59" s="37" t="s">
        <v>164</v>
      </c>
      <c r="G59" s="39" t="s">
        <v>5</v>
      </c>
      <c r="H59" s="37" t="s">
        <v>165</v>
      </c>
    </row>
    <row r="60" spans="1:8" x14ac:dyDescent="0.25">
      <c r="A60" s="3">
        <v>1</v>
      </c>
      <c r="B60" s="3" t="s">
        <v>29</v>
      </c>
      <c r="C60" s="3">
        <v>0.1</v>
      </c>
      <c r="D60" s="3">
        <v>119</v>
      </c>
      <c r="E60" s="3" t="s">
        <v>9</v>
      </c>
      <c r="F60" s="56">
        <v>4027</v>
      </c>
      <c r="G60" s="22">
        <v>0.9</v>
      </c>
      <c r="H60" s="54">
        <f t="shared" ref="H60:H93" si="0">G60*F60</f>
        <v>3624.3</v>
      </c>
    </row>
    <row r="61" spans="1:8" x14ac:dyDescent="0.25">
      <c r="A61" s="3">
        <v>2</v>
      </c>
      <c r="B61" s="3" t="s">
        <v>30</v>
      </c>
      <c r="C61" s="3">
        <v>0.01</v>
      </c>
      <c r="D61" s="3">
        <v>119</v>
      </c>
      <c r="E61" s="3" t="s">
        <v>31</v>
      </c>
      <c r="F61" s="56">
        <v>501</v>
      </c>
      <c r="G61" s="22">
        <v>1</v>
      </c>
      <c r="H61" s="54">
        <f t="shared" si="0"/>
        <v>501</v>
      </c>
    </row>
    <row r="62" spans="1:8" ht="22.5" x14ac:dyDescent="0.25">
      <c r="A62" s="3">
        <v>3</v>
      </c>
      <c r="B62" s="3" t="s">
        <v>32</v>
      </c>
      <c r="C62" s="3">
        <v>0.12</v>
      </c>
      <c r="D62" s="3">
        <v>119</v>
      </c>
      <c r="E62" s="3" t="s">
        <v>17</v>
      </c>
      <c r="F62" s="56">
        <v>2027</v>
      </c>
      <c r="G62" s="22">
        <v>2.2000000000000002</v>
      </c>
      <c r="H62" s="54">
        <f t="shared" si="0"/>
        <v>4459.4000000000005</v>
      </c>
    </row>
    <row r="63" spans="1:8" x14ac:dyDescent="0.25">
      <c r="A63" s="3">
        <v>4</v>
      </c>
      <c r="B63" s="2" t="s">
        <v>33</v>
      </c>
      <c r="C63" s="3">
        <v>0.1</v>
      </c>
      <c r="D63" s="3">
        <v>119</v>
      </c>
      <c r="E63" s="3" t="s">
        <v>17</v>
      </c>
      <c r="F63" s="56">
        <v>167</v>
      </c>
      <c r="G63" s="22">
        <v>4.5</v>
      </c>
      <c r="H63" s="54">
        <f t="shared" si="0"/>
        <v>751.5</v>
      </c>
    </row>
    <row r="64" spans="1:8" x14ac:dyDescent="0.25">
      <c r="A64" s="3">
        <v>5</v>
      </c>
      <c r="B64" s="3" t="s">
        <v>34</v>
      </c>
      <c r="C64" s="3">
        <v>0.1</v>
      </c>
      <c r="D64" s="3">
        <v>119</v>
      </c>
      <c r="E64" s="3" t="s">
        <v>17</v>
      </c>
      <c r="F64" s="56">
        <v>167</v>
      </c>
      <c r="G64" s="22">
        <v>2.5</v>
      </c>
      <c r="H64" s="54">
        <f t="shared" si="0"/>
        <v>417.5</v>
      </c>
    </row>
    <row r="65" spans="1:8" x14ac:dyDescent="0.25">
      <c r="A65" s="3">
        <v>6</v>
      </c>
      <c r="B65" s="3" t="s">
        <v>35</v>
      </c>
      <c r="C65" s="3">
        <v>0.01</v>
      </c>
      <c r="D65" s="3">
        <v>119</v>
      </c>
      <c r="E65" s="3" t="s">
        <v>31</v>
      </c>
      <c r="F65" s="56">
        <v>18</v>
      </c>
      <c r="G65" s="22">
        <v>1.3</v>
      </c>
      <c r="H65" s="54">
        <f t="shared" si="0"/>
        <v>23.400000000000002</v>
      </c>
    </row>
    <row r="66" spans="1:8" ht="22.5" x14ac:dyDescent="0.25">
      <c r="A66" s="3">
        <v>7</v>
      </c>
      <c r="B66" s="3" t="s">
        <v>36</v>
      </c>
      <c r="C66" s="3">
        <v>0.02</v>
      </c>
      <c r="D66" s="3">
        <v>119</v>
      </c>
      <c r="E66" s="3" t="s">
        <v>17</v>
      </c>
      <c r="F66" s="56">
        <v>740</v>
      </c>
      <c r="G66" s="22">
        <v>1.3</v>
      </c>
      <c r="H66" s="54">
        <f t="shared" si="0"/>
        <v>962</v>
      </c>
    </row>
    <row r="67" spans="1:8" ht="22.5" x14ac:dyDescent="0.25">
      <c r="A67" s="3">
        <v>8</v>
      </c>
      <c r="B67" s="3" t="s">
        <v>37</v>
      </c>
      <c r="C67" s="3">
        <v>0.02</v>
      </c>
      <c r="D67" s="3">
        <v>119</v>
      </c>
      <c r="E67" s="3" t="s">
        <v>17</v>
      </c>
      <c r="F67" s="56">
        <v>240</v>
      </c>
      <c r="G67" s="22">
        <v>2.6</v>
      </c>
      <c r="H67" s="54">
        <f t="shared" si="0"/>
        <v>624</v>
      </c>
    </row>
    <row r="68" spans="1:8" ht="22.5" x14ac:dyDescent="0.25">
      <c r="A68" s="3">
        <v>9</v>
      </c>
      <c r="B68" s="3" t="s">
        <v>38</v>
      </c>
      <c r="C68" s="3">
        <v>0.02</v>
      </c>
      <c r="D68" s="3">
        <v>119</v>
      </c>
      <c r="E68" s="3" t="s">
        <v>17</v>
      </c>
      <c r="F68" s="56">
        <v>240</v>
      </c>
      <c r="G68" s="22">
        <v>3</v>
      </c>
      <c r="H68" s="54">
        <f t="shared" si="0"/>
        <v>720</v>
      </c>
    </row>
    <row r="69" spans="1:8" ht="22.5" x14ac:dyDescent="0.25">
      <c r="A69" s="3">
        <v>10</v>
      </c>
      <c r="B69" s="3" t="s">
        <v>39</v>
      </c>
      <c r="C69" s="3">
        <v>0.02</v>
      </c>
      <c r="D69" s="3">
        <v>119</v>
      </c>
      <c r="E69" s="3" t="s">
        <v>17</v>
      </c>
      <c r="F69" s="56">
        <v>734</v>
      </c>
      <c r="G69" s="22">
        <v>1.8</v>
      </c>
      <c r="H69" s="54">
        <f t="shared" si="0"/>
        <v>1321.2</v>
      </c>
    </row>
    <row r="70" spans="1:8" x14ac:dyDescent="0.25">
      <c r="A70" s="3">
        <v>11</v>
      </c>
      <c r="B70" s="3" t="s">
        <v>40</v>
      </c>
      <c r="C70" s="3">
        <v>0.05</v>
      </c>
      <c r="D70" s="3">
        <v>119</v>
      </c>
      <c r="E70" s="3" t="s">
        <v>17</v>
      </c>
      <c r="F70" s="56">
        <v>500</v>
      </c>
      <c r="G70" s="22">
        <v>1.4</v>
      </c>
      <c r="H70" s="54">
        <f t="shared" si="0"/>
        <v>700</v>
      </c>
    </row>
    <row r="71" spans="1:8" x14ac:dyDescent="0.25">
      <c r="A71" s="3">
        <v>12</v>
      </c>
      <c r="B71" s="3" t="s">
        <v>41</v>
      </c>
      <c r="C71" s="3">
        <v>2.5000000000000001E-2</v>
      </c>
      <c r="D71" s="3">
        <v>119</v>
      </c>
      <c r="E71" s="3" t="s">
        <v>17</v>
      </c>
      <c r="F71" s="56">
        <v>327</v>
      </c>
      <c r="G71" s="22">
        <v>1.7</v>
      </c>
      <c r="H71" s="54">
        <f t="shared" si="0"/>
        <v>555.9</v>
      </c>
    </row>
    <row r="72" spans="1:8" ht="22.5" x14ac:dyDescent="0.25">
      <c r="A72" s="3">
        <v>13</v>
      </c>
      <c r="B72" s="3" t="s">
        <v>42</v>
      </c>
      <c r="C72" s="3">
        <v>0.01</v>
      </c>
      <c r="D72" s="3">
        <v>119</v>
      </c>
      <c r="E72" s="3" t="s">
        <v>31</v>
      </c>
      <c r="F72" s="56">
        <v>75</v>
      </c>
      <c r="G72" s="22">
        <v>1</v>
      </c>
      <c r="H72" s="54">
        <f t="shared" si="0"/>
        <v>75</v>
      </c>
    </row>
    <row r="73" spans="1:8" ht="22.5" x14ac:dyDescent="0.25">
      <c r="A73" s="3">
        <v>14</v>
      </c>
      <c r="B73" s="3" t="s">
        <v>43</v>
      </c>
      <c r="C73" s="3">
        <v>0.05</v>
      </c>
      <c r="D73" s="3">
        <v>119</v>
      </c>
      <c r="E73" s="3" t="s">
        <v>17</v>
      </c>
      <c r="F73" s="56">
        <v>392</v>
      </c>
      <c r="G73" s="22">
        <v>3</v>
      </c>
      <c r="H73" s="54">
        <f t="shared" si="0"/>
        <v>1176</v>
      </c>
    </row>
    <row r="74" spans="1:8" ht="22.5" x14ac:dyDescent="0.25">
      <c r="A74" s="3">
        <v>15</v>
      </c>
      <c r="B74" s="3" t="s">
        <v>44</v>
      </c>
      <c r="C74" s="3">
        <v>0.1</v>
      </c>
      <c r="D74" s="3">
        <v>119</v>
      </c>
      <c r="E74" s="3" t="s">
        <v>9</v>
      </c>
      <c r="F74" s="56">
        <v>1694</v>
      </c>
      <c r="G74" s="22">
        <v>1.4</v>
      </c>
      <c r="H74" s="54">
        <f t="shared" si="0"/>
        <v>2371.6</v>
      </c>
    </row>
    <row r="75" spans="1:8" ht="22.5" x14ac:dyDescent="0.25">
      <c r="A75" s="3">
        <v>16</v>
      </c>
      <c r="B75" s="3" t="s">
        <v>45</v>
      </c>
      <c r="C75" s="3">
        <v>0.05</v>
      </c>
      <c r="D75" s="3">
        <v>119</v>
      </c>
      <c r="E75" s="3" t="s">
        <v>17</v>
      </c>
      <c r="F75" s="56">
        <v>157</v>
      </c>
      <c r="G75" s="22">
        <v>2.2000000000000002</v>
      </c>
      <c r="H75" s="54">
        <f t="shared" si="0"/>
        <v>345.40000000000003</v>
      </c>
    </row>
    <row r="76" spans="1:8" ht="22.5" x14ac:dyDescent="0.25">
      <c r="A76" s="3">
        <v>17</v>
      </c>
      <c r="B76" s="3" t="s">
        <v>46</v>
      </c>
      <c r="C76" s="3">
        <v>0.1</v>
      </c>
      <c r="D76" s="3">
        <v>119</v>
      </c>
      <c r="E76" s="3" t="s">
        <v>17</v>
      </c>
      <c r="F76" s="56">
        <v>3714</v>
      </c>
      <c r="G76" s="22">
        <v>2</v>
      </c>
      <c r="H76" s="54">
        <f t="shared" si="0"/>
        <v>7428</v>
      </c>
    </row>
    <row r="77" spans="1:8" x14ac:dyDescent="0.25">
      <c r="A77" s="3">
        <v>18</v>
      </c>
      <c r="B77" s="3" t="s">
        <v>47</v>
      </c>
      <c r="C77" s="3">
        <v>0.1</v>
      </c>
      <c r="D77" s="3">
        <v>119</v>
      </c>
      <c r="E77" s="3" t="s">
        <v>17</v>
      </c>
      <c r="F77" s="56">
        <v>2523</v>
      </c>
      <c r="G77" s="22">
        <v>2</v>
      </c>
      <c r="H77" s="54">
        <f t="shared" si="0"/>
        <v>5046</v>
      </c>
    </row>
    <row r="78" spans="1:8" x14ac:dyDescent="0.25">
      <c r="A78" s="3">
        <v>19</v>
      </c>
      <c r="B78" s="3" t="s">
        <v>48</v>
      </c>
      <c r="C78" s="3">
        <v>0.1</v>
      </c>
      <c r="D78" s="3">
        <v>119</v>
      </c>
      <c r="E78" s="3" t="s">
        <v>17</v>
      </c>
      <c r="F78" s="56">
        <v>200</v>
      </c>
      <c r="G78" s="22">
        <v>4</v>
      </c>
      <c r="H78" s="54">
        <f t="shared" si="0"/>
        <v>800</v>
      </c>
    </row>
    <row r="79" spans="1:8" ht="22.5" x14ac:dyDescent="0.25">
      <c r="A79" s="3">
        <v>20</v>
      </c>
      <c r="B79" s="3" t="s">
        <v>49</v>
      </c>
      <c r="C79" s="3">
        <v>0.1</v>
      </c>
      <c r="D79" s="3">
        <v>119</v>
      </c>
      <c r="E79" s="3" t="s">
        <v>17</v>
      </c>
      <c r="F79" s="56">
        <v>334</v>
      </c>
      <c r="G79" s="22">
        <v>2</v>
      </c>
      <c r="H79" s="54">
        <f t="shared" si="0"/>
        <v>668</v>
      </c>
    </row>
    <row r="80" spans="1:8" ht="22.5" x14ac:dyDescent="0.25">
      <c r="A80" s="3">
        <v>21</v>
      </c>
      <c r="B80" s="3" t="s">
        <v>50</v>
      </c>
      <c r="C80" s="3">
        <v>0.1</v>
      </c>
      <c r="D80" s="3">
        <v>119</v>
      </c>
      <c r="E80" s="3" t="s">
        <v>17</v>
      </c>
      <c r="F80" s="56">
        <v>27</v>
      </c>
      <c r="G80" s="22">
        <v>3</v>
      </c>
      <c r="H80" s="54">
        <f t="shared" si="0"/>
        <v>81</v>
      </c>
    </row>
    <row r="81" spans="1:8" x14ac:dyDescent="0.25">
      <c r="A81" s="3">
        <v>22</v>
      </c>
      <c r="B81" s="3" t="s">
        <v>51</v>
      </c>
      <c r="C81" s="3">
        <v>0</v>
      </c>
      <c r="D81" s="3">
        <v>119</v>
      </c>
      <c r="E81" s="3" t="s">
        <v>17</v>
      </c>
      <c r="F81" s="56">
        <v>114</v>
      </c>
      <c r="G81" s="22">
        <v>2.2000000000000002</v>
      </c>
      <c r="H81" s="54">
        <f t="shared" si="0"/>
        <v>250.8</v>
      </c>
    </row>
    <row r="82" spans="1:8" x14ac:dyDescent="0.25">
      <c r="A82" s="3">
        <v>23</v>
      </c>
      <c r="B82" s="3" t="s">
        <v>52</v>
      </c>
      <c r="C82" s="3">
        <v>0.1</v>
      </c>
      <c r="D82" s="3">
        <v>119</v>
      </c>
      <c r="E82" s="3" t="s">
        <v>17</v>
      </c>
      <c r="F82" s="56">
        <v>334</v>
      </c>
      <c r="G82" s="22">
        <v>1.6</v>
      </c>
      <c r="H82" s="54">
        <f t="shared" si="0"/>
        <v>534.4</v>
      </c>
    </row>
    <row r="83" spans="1:8" ht="22.5" x14ac:dyDescent="0.25">
      <c r="A83" s="3">
        <v>24</v>
      </c>
      <c r="B83" s="3" t="s">
        <v>53</v>
      </c>
      <c r="C83" s="3">
        <v>0</v>
      </c>
      <c r="D83" s="3">
        <v>119</v>
      </c>
      <c r="E83" s="3" t="s">
        <v>17</v>
      </c>
      <c r="F83" s="56">
        <v>114</v>
      </c>
      <c r="G83" s="22">
        <v>3</v>
      </c>
      <c r="H83" s="54">
        <f t="shared" si="0"/>
        <v>342</v>
      </c>
    </row>
    <row r="84" spans="1:8" ht="22.5" x14ac:dyDescent="0.25">
      <c r="A84" s="3">
        <v>25</v>
      </c>
      <c r="B84" s="3" t="s">
        <v>54</v>
      </c>
      <c r="C84" s="3">
        <v>0.05</v>
      </c>
      <c r="D84" s="3">
        <v>119</v>
      </c>
      <c r="E84" s="3" t="s">
        <v>17</v>
      </c>
      <c r="F84" s="56">
        <v>998</v>
      </c>
      <c r="G84" s="22">
        <v>1.5</v>
      </c>
      <c r="H84" s="54">
        <f t="shared" si="0"/>
        <v>1497</v>
      </c>
    </row>
    <row r="85" spans="1:8" x14ac:dyDescent="0.25">
      <c r="A85" s="3">
        <v>26</v>
      </c>
      <c r="B85" s="3" t="s">
        <v>55</v>
      </c>
      <c r="C85" s="3">
        <v>0</v>
      </c>
      <c r="D85" s="3">
        <v>119</v>
      </c>
      <c r="E85" s="3" t="s">
        <v>17</v>
      </c>
      <c r="F85" s="56">
        <v>142</v>
      </c>
      <c r="G85" s="22">
        <v>2.8</v>
      </c>
      <c r="H85" s="54">
        <f t="shared" si="0"/>
        <v>397.59999999999997</v>
      </c>
    </row>
    <row r="86" spans="1:8" ht="22.5" x14ac:dyDescent="0.25">
      <c r="A86" s="3">
        <v>27</v>
      </c>
      <c r="B86" s="3" t="s">
        <v>56</v>
      </c>
      <c r="C86" s="3">
        <v>0.1</v>
      </c>
      <c r="D86" s="3">
        <v>119</v>
      </c>
      <c r="E86" s="3" t="s">
        <v>17</v>
      </c>
      <c r="F86" s="56">
        <v>418</v>
      </c>
      <c r="G86" s="22">
        <v>2</v>
      </c>
      <c r="H86" s="54">
        <f t="shared" si="0"/>
        <v>836</v>
      </c>
    </row>
    <row r="87" spans="1:8" x14ac:dyDescent="0.25">
      <c r="A87" s="3">
        <v>28</v>
      </c>
      <c r="B87" s="3" t="s">
        <v>57</v>
      </c>
      <c r="C87" s="3">
        <v>0.1</v>
      </c>
      <c r="D87" s="3">
        <v>119</v>
      </c>
      <c r="E87" s="3" t="s">
        <v>17</v>
      </c>
      <c r="F87" s="56">
        <v>72</v>
      </c>
      <c r="G87" s="22">
        <v>3</v>
      </c>
      <c r="H87" s="54">
        <f t="shared" si="0"/>
        <v>216</v>
      </c>
    </row>
    <row r="88" spans="1:8" x14ac:dyDescent="0.25">
      <c r="A88" s="3">
        <v>29</v>
      </c>
      <c r="B88" s="3" t="s">
        <v>58</v>
      </c>
      <c r="C88" s="3">
        <v>2.5000000000000001E-2</v>
      </c>
      <c r="D88" s="3">
        <v>119</v>
      </c>
      <c r="E88" s="3" t="s">
        <v>17</v>
      </c>
      <c r="F88" s="56">
        <v>638</v>
      </c>
      <c r="G88" s="22">
        <v>2.8</v>
      </c>
      <c r="H88" s="54">
        <f t="shared" si="0"/>
        <v>1786.3999999999999</v>
      </c>
    </row>
    <row r="89" spans="1:8" x14ac:dyDescent="0.25">
      <c r="A89" s="3">
        <v>30</v>
      </c>
      <c r="B89" s="3" t="s">
        <v>59</v>
      </c>
      <c r="C89" s="3">
        <v>2.5000000000000001E-2</v>
      </c>
      <c r="D89" s="3">
        <v>119</v>
      </c>
      <c r="E89" s="3" t="s">
        <v>17</v>
      </c>
      <c r="F89" s="56">
        <v>130</v>
      </c>
      <c r="G89" s="22">
        <v>2.9</v>
      </c>
      <c r="H89" s="54">
        <f t="shared" si="0"/>
        <v>377</v>
      </c>
    </row>
    <row r="90" spans="1:8" x14ac:dyDescent="0.25">
      <c r="A90" s="3">
        <v>31</v>
      </c>
      <c r="B90" s="3" t="s">
        <v>60</v>
      </c>
      <c r="C90" s="3">
        <v>0.01</v>
      </c>
      <c r="D90" s="3">
        <v>119</v>
      </c>
      <c r="E90" s="3" t="s">
        <v>9</v>
      </c>
      <c r="F90" s="56">
        <v>3387</v>
      </c>
      <c r="G90" s="22">
        <v>0.8</v>
      </c>
      <c r="H90" s="54">
        <f t="shared" si="0"/>
        <v>2709.6000000000004</v>
      </c>
    </row>
    <row r="91" spans="1:8" x14ac:dyDescent="0.25">
      <c r="A91" s="3">
        <v>32</v>
      </c>
      <c r="B91" s="3" t="s">
        <v>61</v>
      </c>
      <c r="C91" s="3">
        <v>0.1</v>
      </c>
      <c r="D91" s="3">
        <v>119</v>
      </c>
      <c r="E91" s="3" t="s">
        <v>17</v>
      </c>
      <c r="F91" s="56">
        <v>104</v>
      </c>
      <c r="G91" s="22">
        <v>3.3</v>
      </c>
      <c r="H91" s="54">
        <f t="shared" si="0"/>
        <v>343.2</v>
      </c>
    </row>
    <row r="92" spans="1:8" ht="22.5" x14ac:dyDescent="0.25">
      <c r="A92" s="3">
        <v>33</v>
      </c>
      <c r="B92" s="3" t="s">
        <v>62</v>
      </c>
      <c r="C92" s="3">
        <v>0.06</v>
      </c>
      <c r="D92" s="3">
        <v>119</v>
      </c>
      <c r="E92" s="3" t="s">
        <v>17</v>
      </c>
      <c r="F92" s="56">
        <v>1140</v>
      </c>
      <c r="G92" s="22">
        <v>2.8</v>
      </c>
      <c r="H92" s="54">
        <f t="shared" si="0"/>
        <v>3192</v>
      </c>
    </row>
    <row r="93" spans="1:8" x14ac:dyDescent="0.25">
      <c r="A93" s="3">
        <v>34</v>
      </c>
      <c r="B93" s="3" t="s">
        <v>63</v>
      </c>
      <c r="C93" s="3">
        <v>0.06</v>
      </c>
      <c r="D93" s="3">
        <v>119</v>
      </c>
      <c r="E93" s="3" t="s">
        <v>17</v>
      </c>
      <c r="F93" s="56">
        <v>314</v>
      </c>
      <c r="G93" s="22">
        <v>10</v>
      </c>
      <c r="H93" s="54">
        <f t="shared" si="0"/>
        <v>3140</v>
      </c>
    </row>
    <row r="94" spans="1:8" ht="21" x14ac:dyDescent="0.25">
      <c r="A94" s="3"/>
      <c r="B94" s="4"/>
      <c r="C94" s="4"/>
      <c r="D94" s="4"/>
      <c r="E94" s="4"/>
      <c r="F94" s="4"/>
      <c r="G94" s="60" t="s">
        <v>11</v>
      </c>
      <c r="H94" s="55">
        <f>SUM(H60:H93)</f>
        <v>48273.2</v>
      </c>
    </row>
    <row r="95" spans="1:8" x14ac:dyDescent="0.25">
      <c r="A95" s="3"/>
      <c r="B95" s="4"/>
      <c r="C95" s="4"/>
      <c r="D95" s="4"/>
      <c r="E95" s="4"/>
      <c r="F95" s="4"/>
      <c r="G95" s="59" t="s">
        <v>20</v>
      </c>
      <c r="H95" s="55">
        <f>H94*13%</f>
        <v>6275.5159999999996</v>
      </c>
    </row>
    <row r="96" spans="1:8" ht="21" x14ac:dyDescent="0.25">
      <c r="A96" s="3"/>
      <c r="B96" s="4"/>
      <c r="C96" s="4"/>
      <c r="D96" s="4"/>
      <c r="E96" s="4"/>
      <c r="F96" s="4"/>
      <c r="G96" s="60" t="s">
        <v>13</v>
      </c>
      <c r="H96" s="55">
        <f>SUM(H94:H95)</f>
        <v>54548.716</v>
      </c>
    </row>
    <row r="97" spans="1:8" x14ac:dyDescent="0.25">
      <c r="A97" s="3"/>
      <c r="B97" s="4"/>
      <c r="C97" s="4"/>
      <c r="D97" s="4"/>
      <c r="E97" s="4"/>
      <c r="F97" s="4"/>
      <c r="G97" s="23"/>
      <c r="H97" s="23"/>
    </row>
    <row r="98" spans="1:8" x14ac:dyDescent="0.25">
      <c r="A98" s="82" t="s">
        <v>162</v>
      </c>
      <c r="B98" s="82"/>
      <c r="C98" s="82"/>
      <c r="D98" s="82"/>
      <c r="E98" s="82"/>
      <c r="F98" s="82"/>
      <c r="G98" s="82"/>
      <c r="H98" s="82"/>
    </row>
    <row r="99" spans="1:8" ht="52.5" x14ac:dyDescent="0.25">
      <c r="A99" s="38" t="s">
        <v>1</v>
      </c>
      <c r="B99" s="38" t="s">
        <v>2</v>
      </c>
      <c r="C99" s="38" t="s">
        <v>144</v>
      </c>
      <c r="D99" s="38" t="s">
        <v>143</v>
      </c>
      <c r="E99" s="38" t="s">
        <v>147</v>
      </c>
      <c r="F99" s="37" t="s">
        <v>164</v>
      </c>
      <c r="G99" s="39" t="s">
        <v>5</v>
      </c>
      <c r="H99" s="37" t="s">
        <v>165</v>
      </c>
    </row>
    <row r="100" spans="1:8" ht="33.75" x14ac:dyDescent="0.25">
      <c r="A100" s="3">
        <v>1</v>
      </c>
      <c r="B100" s="3" t="s">
        <v>64</v>
      </c>
      <c r="C100" s="3">
        <v>2E-3</v>
      </c>
      <c r="D100" s="3">
        <v>119</v>
      </c>
      <c r="E100" s="3" t="s">
        <v>9</v>
      </c>
      <c r="F100" s="53">
        <v>116</v>
      </c>
      <c r="G100" s="22">
        <v>1.4</v>
      </c>
      <c r="H100" s="54">
        <f t="shared" ref="H100:H151" si="1">G100*F100</f>
        <v>162.39999999999998</v>
      </c>
    </row>
    <row r="101" spans="1:8" ht="22.5" x14ac:dyDescent="0.25">
      <c r="A101" s="3">
        <v>2</v>
      </c>
      <c r="B101" s="3" t="s">
        <v>65</v>
      </c>
      <c r="C101" s="3">
        <v>2E-3</v>
      </c>
      <c r="D101" s="3">
        <v>119</v>
      </c>
      <c r="E101" s="3" t="s">
        <v>9</v>
      </c>
      <c r="F101" s="53">
        <v>134</v>
      </c>
      <c r="G101" s="22">
        <v>12</v>
      </c>
      <c r="H101" s="54">
        <f t="shared" si="1"/>
        <v>1608</v>
      </c>
    </row>
    <row r="102" spans="1:8" ht="22.5" x14ac:dyDescent="0.25">
      <c r="A102" s="3">
        <v>3</v>
      </c>
      <c r="B102" s="2" t="s">
        <v>149</v>
      </c>
      <c r="C102" s="2">
        <v>0.03</v>
      </c>
      <c r="D102" s="2">
        <v>119</v>
      </c>
      <c r="E102" s="3" t="s">
        <v>9</v>
      </c>
      <c r="F102" s="53">
        <v>614</v>
      </c>
      <c r="G102" s="22">
        <v>2.7</v>
      </c>
      <c r="H102" s="54">
        <f t="shared" si="1"/>
        <v>1657.8000000000002</v>
      </c>
    </row>
    <row r="103" spans="1:8" ht="19.5" customHeight="1" x14ac:dyDescent="0.25">
      <c r="A103" s="3">
        <v>4</v>
      </c>
      <c r="B103" s="2" t="s">
        <v>175</v>
      </c>
      <c r="C103" s="2">
        <v>0.01</v>
      </c>
      <c r="D103" s="2">
        <v>119</v>
      </c>
      <c r="E103" s="3" t="s">
        <v>9</v>
      </c>
      <c r="F103" s="53">
        <v>33</v>
      </c>
      <c r="G103" s="22">
        <v>12</v>
      </c>
      <c r="H103" s="54">
        <f t="shared" si="1"/>
        <v>396</v>
      </c>
    </row>
    <row r="104" spans="1:8" ht="33.75" x14ac:dyDescent="0.25">
      <c r="A104" s="3">
        <v>5</v>
      </c>
      <c r="B104" s="3" t="s">
        <v>66</v>
      </c>
      <c r="C104" s="3">
        <v>0.05</v>
      </c>
      <c r="D104" s="3">
        <v>119</v>
      </c>
      <c r="E104" s="3" t="s">
        <v>9</v>
      </c>
      <c r="F104" s="53">
        <v>167</v>
      </c>
      <c r="G104" s="22">
        <v>3.8</v>
      </c>
      <c r="H104" s="54">
        <f t="shared" si="1"/>
        <v>634.6</v>
      </c>
    </row>
    <row r="105" spans="1:8" ht="22.5" x14ac:dyDescent="0.25">
      <c r="A105" s="3">
        <v>6</v>
      </c>
      <c r="B105" s="3" t="s">
        <v>67</v>
      </c>
      <c r="C105" s="3">
        <v>0.05</v>
      </c>
      <c r="D105" s="3">
        <v>119</v>
      </c>
      <c r="E105" s="3" t="s">
        <v>9</v>
      </c>
      <c r="F105" s="53">
        <v>1506</v>
      </c>
      <c r="G105" s="22">
        <v>2.8</v>
      </c>
      <c r="H105" s="54">
        <f t="shared" si="1"/>
        <v>4216.8</v>
      </c>
    </row>
    <row r="106" spans="1:8" ht="32.25" customHeight="1" x14ac:dyDescent="0.25">
      <c r="A106" s="3">
        <v>7</v>
      </c>
      <c r="B106" s="3" t="s">
        <v>68</v>
      </c>
      <c r="C106" s="3"/>
      <c r="D106" s="3"/>
      <c r="E106" s="3" t="s">
        <v>9</v>
      </c>
      <c r="F106" s="53">
        <v>61</v>
      </c>
      <c r="G106" s="22">
        <v>22</v>
      </c>
      <c r="H106" s="54">
        <f t="shared" si="1"/>
        <v>1342</v>
      </c>
    </row>
    <row r="107" spans="1:8" ht="22.5" x14ac:dyDescent="0.25">
      <c r="A107" s="3">
        <v>8</v>
      </c>
      <c r="B107" s="9" t="s">
        <v>69</v>
      </c>
      <c r="C107" s="3"/>
      <c r="D107" s="3"/>
      <c r="E107" s="3" t="s">
        <v>9</v>
      </c>
      <c r="F107" s="53">
        <v>29</v>
      </c>
      <c r="G107" s="22">
        <v>1.2</v>
      </c>
      <c r="H107" s="54">
        <f t="shared" si="1"/>
        <v>34.799999999999997</v>
      </c>
    </row>
    <row r="108" spans="1:8" ht="22.5" x14ac:dyDescent="0.25">
      <c r="A108" s="3">
        <v>9</v>
      </c>
      <c r="B108" s="3" t="s">
        <v>70</v>
      </c>
      <c r="C108" s="3">
        <v>1.4999999999999999E-2</v>
      </c>
      <c r="D108" s="3">
        <v>119</v>
      </c>
      <c r="E108" s="3" t="s">
        <v>9</v>
      </c>
      <c r="F108" s="53">
        <v>117</v>
      </c>
      <c r="G108" s="22">
        <v>1.6</v>
      </c>
      <c r="H108" s="54">
        <f t="shared" si="1"/>
        <v>187.20000000000002</v>
      </c>
    </row>
    <row r="109" spans="1:8" ht="22.5" x14ac:dyDescent="0.25">
      <c r="A109" s="3">
        <v>10</v>
      </c>
      <c r="B109" s="3" t="s">
        <v>176</v>
      </c>
      <c r="C109" s="3"/>
      <c r="D109" s="3"/>
      <c r="E109" s="3" t="s">
        <v>28</v>
      </c>
      <c r="F109" s="53">
        <v>28</v>
      </c>
      <c r="G109" s="22">
        <v>25</v>
      </c>
      <c r="H109" s="54">
        <f t="shared" si="1"/>
        <v>700</v>
      </c>
    </row>
    <row r="110" spans="1:8" x14ac:dyDescent="0.25">
      <c r="A110" s="3">
        <v>11</v>
      </c>
      <c r="B110" s="3" t="s">
        <v>71</v>
      </c>
      <c r="C110" s="3"/>
      <c r="D110" s="3"/>
      <c r="E110" s="3" t="s">
        <v>9</v>
      </c>
      <c r="F110" s="53">
        <v>57</v>
      </c>
      <c r="G110" s="22">
        <v>1.5</v>
      </c>
      <c r="H110" s="54">
        <f t="shared" si="1"/>
        <v>85.5</v>
      </c>
    </row>
    <row r="111" spans="1:8" x14ac:dyDescent="0.25">
      <c r="A111" s="3">
        <v>12</v>
      </c>
      <c r="B111" s="2" t="s">
        <v>72</v>
      </c>
      <c r="C111" s="2"/>
      <c r="D111" s="2"/>
      <c r="E111" s="3" t="s">
        <v>28</v>
      </c>
      <c r="F111" s="53">
        <v>12</v>
      </c>
      <c r="G111" s="22">
        <v>22</v>
      </c>
      <c r="H111" s="54">
        <f t="shared" si="1"/>
        <v>264</v>
      </c>
    </row>
    <row r="112" spans="1:8" ht="15.75" thickBot="1" x14ac:dyDescent="0.3">
      <c r="A112" s="3">
        <v>13</v>
      </c>
      <c r="B112" s="17" t="s">
        <v>155</v>
      </c>
      <c r="C112" s="2"/>
      <c r="D112" s="2"/>
      <c r="E112" s="3" t="s">
        <v>9</v>
      </c>
      <c r="F112" s="53">
        <v>165</v>
      </c>
      <c r="G112" s="22">
        <v>3.5</v>
      </c>
      <c r="H112" s="54">
        <f t="shared" si="1"/>
        <v>577.5</v>
      </c>
    </row>
    <row r="113" spans="1:8" x14ac:dyDescent="0.25">
      <c r="A113" s="3">
        <v>14</v>
      </c>
      <c r="B113" s="3" t="s">
        <v>74</v>
      </c>
      <c r="C113" s="3"/>
      <c r="D113" s="3"/>
      <c r="E113" s="3" t="s">
        <v>9</v>
      </c>
      <c r="F113" s="53">
        <v>15</v>
      </c>
      <c r="G113" s="22">
        <v>2</v>
      </c>
      <c r="H113" s="54">
        <f t="shared" si="1"/>
        <v>30</v>
      </c>
    </row>
    <row r="114" spans="1:8" ht="23.25" thickBot="1" x14ac:dyDescent="0.3">
      <c r="A114" s="3">
        <v>15</v>
      </c>
      <c r="B114" s="17" t="s">
        <v>73</v>
      </c>
      <c r="C114" s="3"/>
      <c r="D114" s="3"/>
      <c r="E114" s="3" t="s">
        <v>9</v>
      </c>
      <c r="F114" s="53">
        <v>60</v>
      </c>
      <c r="G114" s="22">
        <v>19</v>
      </c>
      <c r="H114" s="54">
        <f t="shared" si="1"/>
        <v>1140</v>
      </c>
    </row>
    <row r="115" spans="1:8" ht="22.5" x14ac:dyDescent="0.25">
      <c r="A115" s="3">
        <v>16</v>
      </c>
      <c r="B115" s="3" t="s">
        <v>75</v>
      </c>
      <c r="C115" s="3"/>
      <c r="D115" s="3"/>
      <c r="E115" s="3" t="s">
        <v>9</v>
      </c>
      <c r="F115" s="53">
        <v>20</v>
      </c>
      <c r="G115" s="22">
        <v>28</v>
      </c>
      <c r="H115" s="54">
        <f t="shared" si="1"/>
        <v>560</v>
      </c>
    </row>
    <row r="116" spans="1:8" ht="22.5" x14ac:dyDescent="0.25">
      <c r="A116" s="3">
        <v>17</v>
      </c>
      <c r="B116" s="3" t="s">
        <v>76</v>
      </c>
      <c r="C116" s="3"/>
      <c r="D116" s="3"/>
      <c r="E116" s="3" t="s">
        <v>9</v>
      </c>
      <c r="F116" s="53">
        <v>20</v>
      </c>
      <c r="G116" s="22">
        <v>1.9</v>
      </c>
      <c r="H116" s="54">
        <f t="shared" si="1"/>
        <v>38</v>
      </c>
    </row>
    <row r="117" spans="1:8" ht="22.5" x14ac:dyDescent="0.25">
      <c r="A117" s="3">
        <v>18</v>
      </c>
      <c r="B117" s="3" t="s">
        <v>77</v>
      </c>
      <c r="C117" s="3">
        <v>5.0000000000000001E-3</v>
      </c>
      <c r="D117" s="3">
        <v>119</v>
      </c>
      <c r="E117" s="3" t="s">
        <v>9</v>
      </c>
      <c r="F117" s="53">
        <v>787</v>
      </c>
      <c r="G117" s="22">
        <v>1.9</v>
      </c>
      <c r="H117" s="54">
        <f t="shared" si="1"/>
        <v>1495.3</v>
      </c>
    </row>
    <row r="118" spans="1:8" ht="22.5" x14ac:dyDescent="0.25">
      <c r="A118" s="3">
        <v>19</v>
      </c>
      <c r="B118" s="2" t="s">
        <v>78</v>
      </c>
      <c r="C118" s="2">
        <v>0.01</v>
      </c>
      <c r="D118" s="2">
        <v>119</v>
      </c>
      <c r="E118" s="3" t="s">
        <v>79</v>
      </c>
      <c r="F118" s="53">
        <v>111</v>
      </c>
      <c r="G118" s="22">
        <v>9.5</v>
      </c>
      <c r="H118" s="54">
        <f t="shared" si="1"/>
        <v>1054.5</v>
      </c>
    </row>
    <row r="119" spans="1:8" ht="45.75" customHeight="1" x14ac:dyDescent="0.25">
      <c r="A119" s="3">
        <v>20</v>
      </c>
      <c r="B119" s="3" t="s">
        <v>80</v>
      </c>
      <c r="C119" s="3"/>
      <c r="D119" s="3"/>
      <c r="E119" s="3" t="s">
        <v>9</v>
      </c>
      <c r="F119" s="53">
        <v>20</v>
      </c>
      <c r="G119" s="22">
        <v>1.8</v>
      </c>
      <c r="H119" s="54">
        <f t="shared" si="1"/>
        <v>36</v>
      </c>
    </row>
    <row r="120" spans="1:8" ht="45" x14ac:dyDescent="0.25">
      <c r="A120" s="3">
        <v>21</v>
      </c>
      <c r="B120" s="3" t="s">
        <v>81</v>
      </c>
      <c r="C120" s="3"/>
      <c r="D120" s="3"/>
      <c r="E120" s="3" t="s">
        <v>9</v>
      </c>
      <c r="F120" s="53">
        <v>19</v>
      </c>
      <c r="G120" s="22">
        <v>1.8</v>
      </c>
      <c r="H120" s="54">
        <f t="shared" si="1"/>
        <v>34.200000000000003</v>
      </c>
    </row>
    <row r="121" spans="1:8" ht="22.5" x14ac:dyDescent="0.25">
      <c r="A121" s="3">
        <v>22</v>
      </c>
      <c r="B121" s="3" t="s">
        <v>82</v>
      </c>
      <c r="C121" s="3"/>
      <c r="D121" s="3"/>
      <c r="E121" s="3" t="s">
        <v>9</v>
      </c>
      <c r="F121" s="53">
        <v>19</v>
      </c>
      <c r="G121" s="22">
        <v>8.8000000000000007</v>
      </c>
      <c r="H121" s="54">
        <f t="shared" si="1"/>
        <v>167.20000000000002</v>
      </c>
    </row>
    <row r="122" spans="1:8" ht="33.75" x14ac:dyDescent="0.25">
      <c r="A122" s="3">
        <v>23</v>
      </c>
      <c r="B122" s="3" t="s">
        <v>83</v>
      </c>
      <c r="C122" s="3"/>
      <c r="D122" s="3"/>
      <c r="E122" s="3" t="s">
        <v>9</v>
      </c>
      <c r="F122" s="53">
        <v>15</v>
      </c>
      <c r="G122" s="22">
        <v>1.9</v>
      </c>
      <c r="H122" s="54">
        <f t="shared" si="1"/>
        <v>28.5</v>
      </c>
    </row>
    <row r="123" spans="1:8" ht="33.75" x14ac:dyDescent="0.25">
      <c r="A123" s="3">
        <v>24</v>
      </c>
      <c r="B123" s="3" t="s">
        <v>84</v>
      </c>
      <c r="C123" s="3"/>
      <c r="D123" s="3"/>
      <c r="E123" s="3" t="s">
        <v>9</v>
      </c>
      <c r="F123" s="53">
        <v>15</v>
      </c>
      <c r="G123" s="22">
        <v>3.3</v>
      </c>
      <c r="H123" s="54">
        <f t="shared" si="1"/>
        <v>49.5</v>
      </c>
    </row>
    <row r="124" spans="1:8" ht="45" x14ac:dyDescent="0.25">
      <c r="A124" s="3">
        <v>25</v>
      </c>
      <c r="B124" s="3" t="s">
        <v>85</v>
      </c>
      <c r="C124" s="3"/>
      <c r="D124" s="3"/>
      <c r="E124" s="3" t="s">
        <v>9</v>
      </c>
      <c r="F124" s="53">
        <v>28</v>
      </c>
      <c r="G124" s="22">
        <v>1.8</v>
      </c>
      <c r="H124" s="54">
        <f t="shared" si="1"/>
        <v>50.4</v>
      </c>
    </row>
    <row r="125" spans="1:8" ht="45" x14ac:dyDescent="0.25">
      <c r="A125" s="3">
        <v>26</v>
      </c>
      <c r="B125" s="3" t="s">
        <v>86</v>
      </c>
      <c r="C125" s="3"/>
      <c r="D125" s="3"/>
      <c r="E125" s="3" t="s">
        <v>9</v>
      </c>
      <c r="F125" s="53">
        <v>15</v>
      </c>
      <c r="G125" s="22">
        <v>1.8</v>
      </c>
      <c r="H125" s="54">
        <f t="shared" si="1"/>
        <v>27</v>
      </c>
    </row>
    <row r="126" spans="1:8" ht="22.5" x14ac:dyDescent="0.25">
      <c r="A126" s="3">
        <v>27</v>
      </c>
      <c r="B126" s="3" t="s">
        <v>87</v>
      </c>
      <c r="C126" s="3"/>
      <c r="D126" s="3"/>
      <c r="E126" s="3" t="s">
        <v>9</v>
      </c>
      <c r="F126" s="53">
        <v>15</v>
      </c>
      <c r="G126" s="22">
        <v>1.8</v>
      </c>
      <c r="H126" s="54">
        <f t="shared" si="1"/>
        <v>27</v>
      </c>
    </row>
    <row r="127" spans="1:8" ht="22.5" x14ac:dyDescent="0.25">
      <c r="A127" s="3">
        <v>28</v>
      </c>
      <c r="B127" s="3" t="s">
        <v>88</v>
      </c>
      <c r="C127" s="3"/>
      <c r="D127" s="3"/>
      <c r="E127" s="3" t="s">
        <v>9</v>
      </c>
      <c r="F127" s="53">
        <v>15</v>
      </c>
      <c r="G127" s="22">
        <v>3.6</v>
      </c>
      <c r="H127" s="54">
        <f t="shared" si="1"/>
        <v>54</v>
      </c>
    </row>
    <row r="128" spans="1:8" ht="22.5" x14ac:dyDescent="0.25">
      <c r="A128" s="3">
        <v>29</v>
      </c>
      <c r="B128" s="3" t="s">
        <v>89</v>
      </c>
      <c r="C128" s="3"/>
      <c r="D128" s="3"/>
      <c r="E128" s="3" t="s">
        <v>9</v>
      </c>
      <c r="F128" s="53">
        <v>15</v>
      </c>
      <c r="G128" s="22">
        <v>1.8</v>
      </c>
      <c r="H128" s="54">
        <f t="shared" si="1"/>
        <v>27</v>
      </c>
    </row>
    <row r="129" spans="1:8" ht="33.75" x14ac:dyDescent="0.25">
      <c r="A129" s="3">
        <v>30</v>
      </c>
      <c r="B129" s="3" t="s">
        <v>90</v>
      </c>
      <c r="C129" s="3"/>
      <c r="D129" s="3"/>
      <c r="E129" s="3" t="s">
        <v>9</v>
      </c>
      <c r="F129" s="53">
        <v>15</v>
      </c>
      <c r="G129" s="22">
        <v>1.5</v>
      </c>
      <c r="H129" s="54">
        <f t="shared" si="1"/>
        <v>22.5</v>
      </c>
    </row>
    <row r="130" spans="1:8" ht="33.75" x14ac:dyDescent="0.25">
      <c r="A130" s="3">
        <v>31</v>
      </c>
      <c r="B130" s="3" t="s">
        <v>91</v>
      </c>
      <c r="C130" s="3"/>
      <c r="D130" s="3"/>
      <c r="E130" s="3" t="s">
        <v>9</v>
      </c>
      <c r="F130" s="53">
        <v>20</v>
      </c>
      <c r="G130" s="22">
        <v>1.6</v>
      </c>
      <c r="H130" s="54">
        <f t="shared" si="1"/>
        <v>32</v>
      </c>
    </row>
    <row r="131" spans="1:8" ht="22.5" x14ac:dyDescent="0.25">
      <c r="A131" s="3">
        <v>32</v>
      </c>
      <c r="B131" s="3" t="s">
        <v>92</v>
      </c>
      <c r="C131" s="3"/>
      <c r="D131" s="3"/>
      <c r="E131" s="3" t="s">
        <v>9</v>
      </c>
      <c r="F131" s="53">
        <v>12</v>
      </c>
      <c r="G131" s="22">
        <v>13</v>
      </c>
      <c r="H131" s="54">
        <f t="shared" si="1"/>
        <v>156</v>
      </c>
    </row>
    <row r="132" spans="1:8" ht="22.5" x14ac:dyDescent="0.25">
      <c r="A132" s="3">
        <v>33</v>
      </c>
      <c r="B132" s="3" t="s">
        <v>93</v>
      </c>
      <c r="C132" s="3"/>
      <c r="D132" s="3"/>
      <c r="E132" s="3" t="s">
        <v>9</v>
      </c>
      <c r="F132" s="53">
        <v>12</v>
      </c>
      <c r="G132" s="22">
        <v>3.8</v>
      </c>
      <c r="H132" s="54">
        <f t="shared" si="1"/>
        <v>45.599999999999994</v>
      </c>
    </row>
    <row r="133" spans="1:8" x14ac:dyDescent="0.25">
      <c r="A133" s="3">
        <v>34</v>
      </c>
      <c r="B133" s="3" t="s">
        <v>94</v>
      </c>
      <c r="C133" s="3"/>
      <c r="D133" s="3"/>
      <c r="E133" s="3" t="s">
        <v>9</v>
      </c>
      <c r="F133" s="53">
        <v>22</v>
      </c>
      <c r="G133" s="22">
        <v>6.9</v>
      </c>
      <c r="H133" s="54">
        <f t="shared" si="1"/>
        <v>151.80000000000001</v>
      </c>
    </row>
    <row r="134" spans="1:8" ht="22.5" x14ac:dyDescent="0.25">
      <c r="A134" s="3">
        <v>35</v>
      </c>
      <c r="B134" s="3" t="s">
        <v>95</v>
      </c>
      <c r="C134" s="3"/>
      <c r="D134" s="3"/>
      <c r="E134" s="3" t="s">
        <v>9</v>
      </c>
      <c r="F134" s="53">
        <v>15</v>
      </c>
      <c r="G134" s="22">
        <v>2.9</v>
      </c>
      <c r="H134" s="54">
        <f t="shared" si="1"/>
        <v>43.5</v>
      </c>
    </row>
    <row r="135" spans="1:8" ht="22.5" x14ac:dyDescent="0.25">
      <c r="A135" s="3">
        <v>36</v>
      </c>
      <c r="B135" s="3" t="s">
        <v>96</v>
      </c>
      <c r="C135" s="3"/>
      <c r="D135" s="3"/>
      <c r="E135" s="3" t="s">
        <v>9</v>
      </c>
      <c r="F135" s="53">
        <v>44</v>
      </c>
      <c r="G135" s="22">
        <v>2.9</v>
      </c>
      <c r="H135" s="54">
        <f t="shared" si="1"/>
        <v>127.6</v>
      </c>
    </row>
    <row r="136" spans="1:8" ht="22.5" x14ac:dyDescent="0.25">
      <c r="A136" s="3">
        <v>38</v>
      </c>
      <c r="B136" s="3" t="s">
        <v>97</v>
      </c>
      <c r="C136" s="3">
        <v>0.03</v>
      </c>
      <c r="D136" s="3">
        <v>119</v>
      </c>
      <c r="E136" s="3" t="s">
        <v>9</v>
      </c>
      <c r="F136" s="53">
        <v>894</v>
      </c>
      <c r="G136" s="22">
        <v>1.8</v>
      </c>
      <c r="H136" s="54">
        <f t="shared" si="1"/>
        <v>1609.2</v>
      </c>
    </row>
    <row r="137" spans="1:8" ht="33.75" x14ac:dyDescent="0.25">
      <c r="A137" s="3">
        <v>39</v>
      </c>
      <c r="B137" s="2" t="s">
        <v>98</v>
      </c>
      <c r="C137" s="2">
        <v>0.03</v>
      </c>
      <c r="D137" s="2">
        <v>119</v>
      </c>
      <c r="E137" s="3" t="s">
        <v>9</v>
      </c>
      <c r="F137" s="53">
        <v>894</v>
      </c>
      <c r="G137" s="22">
        <v>2.4</v>
      </c>
      <c r="H137" s="54">
        <f t="shared" si="1"/>
        <v>2145.6</v>
      </c>
    </row>
    <row r="138" spans="1:8" ht="22.5" x14ac:dyDescent="0.25">
      <c r="A138" s="3">
        <v>40</v>
      </c>
      <c r="B138" s="3" t="s">
        <v>99</v>
      </c>
      <c r="C138" s="3">
        <v>0.03</v>
      </c>
      <c r="D138" s="3">
        <v>119</v>
      </c>
      <c r="E138" s="3" t="s">
        <v>9</v>
      </c>
      <c r="F138" s="53">
        <v>244</v>
      </c>
      <c r="G138" s="22">
        <v>2.2000000000000002</v>
      </c>
      <c r="H138" s="54">
        <f t="shared" si="1"/>
        <v>536.80000000000007</v>
      </c>
    </row>
    <row r="139" spans="1:8" ht="22.5" x14ac:dyDescent="0.25">
      <c r="A139" s="3">
        <v>41</v>
      </c>
      <c r="B139" s="3" t="s">
        <v>100</v>
      </c>
      <c r="C139" s="3">
        <v>5.0000000000000001E-3</v>
      </c>
      <c r="D139" s="3">
        <v>119</v>
      </c>
      <c r="E139" s="3" t="s">
        <v>9</v>
      </c>
      <c r="F139" s="53">
        <v>219</v>
      </c>
      <c r="G139" s="22">
        <v>1.1000000000000001</v>
      </c>
      <c r="H139" s="54">
        <f t="shared" si="1"/>
        <v>240.9</v>
      </c>
    </row>
    <row r="140" spans="1:8" ht="22.5" x14ac:dyDescent="0.25">
      <c r="A140" s="3">
        <v>42</v>
      </c>
      <c r="B140" s="2" t="s">
        <v>101</v>
      </c>
      <c r="C140" s="2">
        <v>0.03</v>
      </c>
      <c r="D140" s="2">
        <v>119</v>
      </c>
      <c r="E140" s="3" t="s">
        <v>9</v>
      </c>
      <c r="F140" s="53">
        <v>500</v>
      </c>
      <c r="G140" s="22">
        <v>1.8</v>
      </c>
      <c r="H140" s="54">
        <f t="shared" si="1"/>
        <v>900</v>
      </c>
    </row>
    <row r="141" spans="1:8" ht="23.25" thickBot="1" x14ac:dyDescent="0.3">
      <c r="A141" s="3">
        <v>43</v>
      </c>
      <c r="B141" s="17" t="s">
        <v>102</v>
      </c>
      <c r="C141" s="2"/>
      <c r="D141" s="2"/>
      <c r="E141" s="3" t="s">
        <v>9</v>
      </c>
      <c r="F141" s="53">
        <v>36</v>
      </c>
      <c r="G141" s="22">
        <v>7.4</v>
      </c>
      <c r="H141" s="54">
        <f t="shared" si="1"/>
        <v>266.40000000000003</v>
      </c>
    </row>
    <row r="142" spans="1:8" ht="22.5" x14ac:dyDescent="0.25">
      <c r="A142" s="3">
        <v>45</v>
      </c>
      <c r="B142" s="3" t="s">
        <v>103</v>
      </c>
      <c r="C142" s="3">
        <v>1.4999999999999999E-2</v>
      </c>
      <c r="D142" s="3">
        <v>119</v>
      </c>
      <c r="E142" s="3" t="s">
        <v>9</v>
      </c>
      <c r="F142" s="53">
        <v>168</v>
      </c>
      <c r="G142" s="22">
        <v>4.5999999999999996</v>
      </c>
      <c r="H142" s="54">
        <f t="shared" si="1"/>
        <v>772.8</v>
      </c>
    </row>
    <row r="143" spans="1:8" x14ac:dyDescent="0.25">
      <c r="A143" s="3">
        <v>46</v>
      </c>
      <c r="B143" s="3" t="s">
        <v>104</v>
      </c>
      <c r="C143" s="3">
        <v>1.4999999999999999E-2</v>
      </c>
      <c r="D143" s="3">
        <v>119</v>
      </c>
      <c r="E143" s="3" t="s">
        <v>9</v>
      </c>
      <c r="F143" s="53">
        <v>168</v>
      </c>
      <c r="G143" s="22">
        <v>3.8</v>
      </c>
      <c r="H143" s="54">
        <f t="shared" si="1"/>
        <v>638.4</v>
      </c>
    </row>
    <row r="144" spans="1:8" ht="27.75" customHeight="1" x14ac:dyDescent="0.25">
      <c r="A144" s="3">
        <v>47</v>
      </c>
      <c r="B144" s="2" t="s">
        <v>105</v>
      </c>
      <c r="C144" s="2">
        <v>0.04</v>
      </c>
      <c r="D144" s="2">
        <v>119</v>
      </c>
      <c r="E144" s="3" t="s">
        <v>9</v>
      </c>
      <c r="F144" s="53">
        <v>214</v>
      </c>
      <c r="G144" s="22">
        <v>9.4</v>
      </c>
      <c r="H144" s="54">
        <f t="shared" si="1"/>
        <v>2011.6000000000001</v>
      </c>
    </row>
    <row r="145" spans="1:8" ht="33.75" x14ac:dyDescent="0.25">
      <c r="A145" s="3">
        <v>48</v>
      </c>
      <c r="B145" s="3" t="s">
        <v>106</v>
      </c>
      <c r="C145" s="3">
        <v>0.04</v>
      </c>
      <c r="D145" s="3">
        <v>119</v>
      </c>
      <c r="E145" s="3" t="s">
        <v>9</v>
      </c>
      <c r="F145" s="53">
        <v>156</v>
      </c>
      <c r="G145" s="22">
        <v>6.6</v>
      </c>
      <c r="H145" s="54">
        <f t="shared" si="1"/>
        <v>1029.5999999999999</v>
      </c>
    </row>
    <row r="146" spans="1:8" ht="34.5" customHeight="1" x14ac:dyDescent="0.25">
      <c r="A146" s="3">
        <v>49</v>
      </c>
      <c r="B146" s="3" t="s">
        <v>107</v>
      </c>
      <c r="C146" s="3">
        <v>0.04</v>
      </c>
      <c r="D146" s="3">
        <v>119</v>
      </c>
      <c r="E146" s="3" t="s">
        <v>9</v>
      </c>
      <c r="F146" s="53">
        <v>268</v>
      </c>
      <c r="G146" s="22">
        <v>1.2</v>
      </c>
      <c r="H146" s="54">
        <f t="shared" si="1"/>
        <v>321.59999999999997</v>
      </c>
    </row>
    <row r="147" spans="1:8" ht="34.5" customHeight="1" x14ac:dyDescent="0.25">
      <c r="A147" s="3">
        <v>50</v>
      </c>
      <c r="B147" s="9" t="s">
        <v>153</v>
      </c>
      <c r="C147" s="3"/>
      <c r="D147" s="3"/>
      <c r="E147" s="3" t="s">
        <v>9</v>
      </c>
      <c r="F147" s="53">
        <v>334</v>
      </c>
      <c r="G147" s="22">
        <v>9.8000000000000007</v>
      </c>
      <c r="H147" s="54">
        <f t="shared" si="1"/>
        <v>3273.2000000000003</v>
      </c>
    </row>
    <row r="148" spans="1:8" ht="34.5" customHeight="1" x14ac:dyDescent="0.25">
      <c r="A148" s="3">
        <v>51</v>
      </c>
      <c r="B148" s="18" t="s">
        <v>154</v>
      </c>
      <c r="C148" s="3"/>
      <c r="D148" s="3"/>
      <c r="E148" s="3" t="s">
        <v>9</v>
      </c>
      <c r="F148" s="53">
        <v>167</v>
      </c>
      <c r="G148" s="22">
        <v>1.8</v>
      </c>
      <c r="H148" s="54">
        <f t="shared" si="1"/>
        <v>300.60000000000002</v>
      </c>
    </row>
    <row r="149" spans="1:8" ht="34.5" customHeight="1" x14ac:dyDescent="0.25">
      <c r="A149" s="3">
        <v>52</v>
      </c>
      <c r="B149" s="19" t="s">
        <v>108</v>
      </c>
      <c r="C149" s="3"/>
      <c r="D149" s="3"/>
      <c r="E149" s="3" t="s">
        <v>9</v>
      </c>
      <c r="F149" s="53">
        <v>334</v>
      </c>
      <c r="G149" s="22">
        <v>1.8</v>
      </c>
      <c r="H149" s="54">
        <f t="shared" si="1"/>
        <v>601.20000000000005</v>
      </c>
    </row>
    <row r="150" spans="1:8" ht="34.5" customHeight="1" thickBot="1" x14ac:dyDescent="0.3">
      <c r="A150" s="3">
        <v>53</v>
      </c>
      <c r="B150" s="20" t="s">
        <v>109</v>
      </c>
      <c r="C150" s="3"/>
      <c r="D150" s="3"/>
      <c r="E150" s="3" t="s">
        <v>9</v>
      </c>
      <c r="F150" s="53">
        <v>267</v>
      </c>
      <c r="G150" s="22">
        <v>2.2000000000000002</v>
      </c>
      <c r="H150" s="54">
        <f t="shared" si="1"/>
        <v>587.40000000000009</v>
      </c>
    </row>
    <row r="151" spans="1:8" ht="22.5" x14ac:dyDescent="0.25">
      <c r="A151" s="3">
        <v>54</v>
      </c>
      <c r="B151" s="3" t="s">
        <v>110</v>
      </c>
      <c r="C151" s="3"/>
      <c r="D151" s="3"/>
      <c r="E151" s="3" t="s">
        <v>9</v>
      </c>
      <c r="F151" s="53">
        <v>61</v>
      </c>
      <c r="G151" s="22">
        <v>7.4</v>
      </c>
      <c r="H151" s="54">
        <f t="shared" si="1"/>
        <v>451.40000000000003</v>
      </c>
    </row>
    <row r="152" spans="1:8" ht="21" x14ac:dyDescent="0.25">
      <c r="A152" s="3"/>
      <c r="B152" s="83"/>
      <c r="C152" s="83"/>
      <c r="D152" s="83"/>
      <c r="E152" s="83"/>
      <c r="F152" s="4"/>
      <c r="G152" s="59" t="s">
        <v>11</v>
      </c>
      <c r="H152" s="55">
        <f>SUM(H100:H151)</f>
        <v>32950.899999999994</v>
      </c>
    </row>
    <row r="153" spans="1:8" x14ac:dyDescent="0.25">
      <c r="A153" s="3"/>
      <c r="B153" s="83"/>
      <c r="C153" s="83"/>
      <c r="D153" s="83"/>
      <c r="E153" s="83"/>
      <c r="F153" s="4"/>
      <c r="G153" s="59" t="s">
        <v>20</v>
      </c>
      <c r="H153" s="55">
        <f>H152*13%</f>
        <v>4283.6169999999993</v>
      </c>
    </row>
    <row r="154" spans="1:8" ht="21" x14ac:dyDescent="0.25">
      <c r="A154" s="3"/>
      <c r="B154" s="83"/>
      <c r="C154" s="83"/>
      <c r="D154" s="83"/>
      <c r="E154" s="83"/>
      <c r="F154" s="4"/>
      <c r="G154" s="59" t="s">
        <v>13</v>
      </c>
      <c r="H154" s="55">
        <f>SUM(H152:H153)</f>
        <v>37234.516999999993</v>
      </c>
    </row>
    <row r="155" spans="1:8" x14ac:dyDescent="0.25">
      <c r="A155" s="10"/>
      <c r="B155" s="10"/>
      <c r="C155" s="10"/>
      <c r="D155" s="10"/>
      <c r="E155" s="10"/>
      <c r="F155" s="10"/>
      <c r="G155" s="4"/>
      <c r="H155" s="4"/>
    </row>
    <row r="156" spans="1:8" x14ac:dyDescent="0.25">
      <c r="A156" s="82" t="s">
        <v>163</v>
      </c>
      <c r="B156" s="82"/>
      <c r="C156" s="82"/>
      <c r="D156" s="82"/>
      <c r="E156" s="82"/>
      <c r="F156" s="82"/>
      <c r="G156" s="82"/>
      <c r="H156" s="82"/>
    </row>
    <row r="157" spans="1:8" x14ac:dyDescent="0.25">
      <c r="A157" s="82"/>
      <c r="B157" s="82"/>
      <c r="C157" s="82"/>
      <c r="D157" s="82"/>
      <c r="E157" s="82"/>
      <c r="F157" s="82"/>
      <c r="G157" s="82"/>
      <c r="H157" s="82"/>
    </row>
    <row r="158" spans="1:8" ht="52.5" x14ac:dyDescent="0.25">
      <c r="A158" s="38" t="s">
        <v>1</v>
      </c>
      <c r="B158" s="38" t="s">
        <v>2</v>
      </c>
      <c r="C158" s="38" t="s">
        <v>144</v>
      </c>
      <c r="D158" s="38" t="s">
        <v>143</v>
      </c>
      <c r="E158" s="38" t="s">
        <v>147</v>
      </c>
      <c r="F158" s="37" t="s">
        <v>164</v>
      </c>
      <c r="G158" s="39" t="s">
        <v>5</v>
      </c>
      <c r="H158" s="37" t="s">
        <v>165</v>
      </c>
    </row>
    <row r="159" spans="1:8" ht="22.5" x14ac:dyDescent="0.25">
      <c r="A159" s="3">
        <v>1</v>
      </c>
      <c r="B159" s="3" t="s">
        <v>111</v>
      </c>
      <c r="C159" s="3">
        <v>2.5000000000000001E-2</v>
      </c>
      <c r="D159" s="3">
        <v>119</v>
      </c>
      <c r="E159" s="3" t="s">
        <v>9</v>
      </c>
      <c r="F159" s="53">
        <v>280</v>
      </c>
      <c r="G159" s="22">
        <v>1.7</v>
      </c>
      <c r="H159" s="54">
        <f t="shared" ref="H159:H187" si="2">G159*F159</f>
        <v>476</v>
      </c>
    </row>
    <row r="160" spans="1:8" ht="24.75" thickBot="1" x14ac:dyDescent="0.3">
      <c r="A160" s="3">
        <v>2</v>
      </c>
      <c r="B160" s="16" t="s">
        <v>112</v>
      </c>
      <c r="C160" s="3"/>
      <c r="D160" s="3"/>
      <c r="E160" s="3" t="s">
        <v>9</v>
      </c>
      <c r="F160" s="53">
        <v>70</v>
      </c>
      <c r="G160" s="22">
        <v>1.3</v>
      </c>
      <c r="H160" s="54">
        <f t="shared" si="2"/>
        <v>91</v>
      </c>
    </row>
    <row r="161" spans="1:8" ht="26.1" customHeight="1" x14ac:dyDescent="0.25">
      <c r="A161" s="3">
        <v>3</v>
      </c>
      <c r="B161" s="2" t="s">
        <v>113</v>
      </c>
      <c r="C161" s="2">
        <v>0.02</v>
      </c>
      <c r="D161" s="2">
        <v>119</v>
      </c>
      <c r="E161" s="3" t="s">
        <v>28</v>
      </c>
      <c r="F161" s="53">
        <v>135</v>
      </c>
      <c r="G161" s="22">
        <v>14</v>
      </c>
      <c r="H161" s="54">
        <f t="shared" si="2"/>
        <v>1890</v>
      </c>
    </row>
    <row r="162" spans="1:8" ht="33.75" x14ac:dyDescent="0.25">
      <c r="A162" s="3">
        <v>4</v>
      </c>
      <c r="B162" s="2" t="s">
        <v>114</v>
      </c>
      <c r="C162" s="2"/>
      <c r="D162" s="2"/>
      <c r="E162" s="3" t="s">
        <v>9</v>
      </c>
      <c r="F162" s="53">
        <v>70</v>
      </c>
      <c r="G162" s="22">
        <v>3.5</v>
      </c>
      <c r="H162" s="54">
        <f t="shared" si="2"/>
        <v>245</v>
      </c>
    </row>
    <row r="163" spans="1:8" ht="33.75" x14ac:dyDescent="0.25">
      <c r="A163" s="3">
        <v>5</v>
      </c>
      <c r="B163" s="3" t="s">
        <v>115</v>
      </c>
      <c r="C163" s="3">
        <v>0.1</v>
      </c>
      <c r="D163" s="3">
        <v>119</v>
      </c>
      <c r="E163" s="3" t="s">
        <v>28</v>
      </c>
      <c r="F163" s="53">
        <v>550</v>
      </c>
      <c r="G163" s="22">
        <v>3.8</v>
      </c>
      <c r="H163" s="54">
        <f t="shared" si="2"/>
        <v>2090</v>
      </c>
    </row>
    <row r="164" spans="1:8" ht="26.1" customHeight="1" x14ac:dyDescent="0.25">
      <c r="A164" s="3">
        <v>6</v>
      </c>
      <c r="B164" s="2" t="s">
        <v>116</v>
      </c>
      <c r="C164" s="2">
        <v>0.05</v>
      </c>
      <c r="D164" s="2">
        <v>119</v>
      </c>
      <c r="E164" s="3" t="s">
        <v>9</v>
      </c>
      <c r="F164" s="53">
        <v>1000</v>
      </c>
      <c r="G164" s="22">
        <v>1.5</v>
      </c>
      <c r="H164" s="54">
        <f t="shared" si="2"/>
        <v>1500</v>
      </c>
    </row>
    <row r="165" spans="1:8" ht="33.75" x14ac:dyDescent="0.25">
      <c r="A165" s="3">
        <v>7</v>
      </c>
      <c r="B165" s="3" t="s">
        <v>117</v>
      </c>
      <c r="C165" s="3">
        <v>0.1</v>
      </c>
      <c r="D165" s="3">
        <v>119</v>
      </c>
      <c r="E165" s="3" t="s">
        <v>9</v>
      </c>
      <c r="F165" s="53">
        <v>450</v>
      </c>
      <c r="G165" s="22">
        <v>3.8</v>
      </c>
      <c r="H165" s="54">
        <f t="shared" si="2"/>
        <v>1710</v>
      </c>
    </row>
    <row r="166" spans="1:8" ht="33.75" x14ac:dyDescent="0.25">
      <c r="A166" s="3">
        <v>8</v>
      </c>
      <c r="B166" s="3" t="s">
        <v>118</v>
      </c>
      <c r="C166" s="3">
        <v>0.1</v>
      </c>
      <c r="D166" s="3">
        <v>119</v>
      </c>
      <c r="E166" s="3" t="s">
        <v>9</v>
      </c>
      <c r="F166" s="53">
        <v>270</v>
      </c>
      <c r="G166" s="22">
        <v>3.8</v>
      </c>
      <c r="H166" s="54">
        <f t="shared" si="2"/>
        <v>1026</v>
      </c>
    </row>
    <row r="167" spans="1:8" ht="33.75" x14ac:dyDescent="0.25">
      <c r="A167" s="3">
        <v>9</v>
      </c>
      <c r="B167" s="3" t="s">
        <v>119</v>
      </c>
      <c r="C167" s="3">
        <v>0.1</v>
      </c>
      <c r="D167" s="3">
        <v>119</v>
      </c>
      <c r="E167" s="3" t="s">
        <v>9</v>
      </c>
      <c r="F167" s="53">
        <v>890</v>
      </c>
      <c r="G167" s="22">
        <v>3.8</v>
      </c>
      <c r="H167" s="54">
        <f t="shared" si="2"/>
        <v>3382</v>
      </c>
    </row>
    <row r="168" spans="1:8" ht="22.5" x14ac:dyDescent="0.25">
      <c r="A168" s="3">
        <v>11</v>
      </c>
      <c r="B168" s="2" t="s">
        <v>120</v>
      </c>
      <c r="C168" s="2"/>
      <c r="D168" s="2"/>
      <c r="E168" s="3" t="s">
        <v>9</v>
      </c>
      <c r="F168" s="53">
        <v>40</v>
      </c>
      <c r="G168" s="22">
        <v>10</v>
      </c>
      <c r="H168" s="54">
        <f t="shared" si="2"/>
        <v>400</v>
      </c>
    </row>
    <row r="169" spans="1:8" ht="22.5" x14ac:dyDescent="0.25">
      <c r="A169" s="3">
        <v>12</v>
      </c>
      <c r="B169" s="3" t="s">
        <v>121</v>
      </c>
      <c r="C169" s="3"/>
      <c r="D169" s="3"/>
      <c r="E169" s="3" t="s">
        <v>9</v>
      </c>
      <c r="F169" s="53">
        <v>110</v>
      </c>
      <c r="G169" s="22">
        <v>1.9</v>
      </c>
      <c r="H169" s="54">
        <f t="shared" si="2"/>
        <v>209</v>
      </c>
    </row>
    <row r="170" spans="1:8" ht="22.5" x14ac:dyDescent="0.25">
      <c r="A170" s="3">
        <v>13</v>
      </c>
      <c r="B170" s="3" t="s">
        <v>122</v>
      </c>
      <c r="C170" s="3">
        <v>5.0000000000000001E-3</v>
      </c>
      <c r="D170" s="3">
        <v>119</v>
      </c>
      <c r="E170" s="3" t="s">
        <v>9</v>
      </c>
      <c r="F170" s="53">
        <v>40</v>
      </c>
      <c r="G170" s="22">
        <v>13.5</v>
      </c>
      <c r="H170" s="54">
        <f t="shared" si="2"/>
        <v>540</v>
      </c>
    </row>
    <row r="171" spans="1:8" ht="22.5" x14ac:dyDescent="0.25">
      <c r="A171" s="3">
        <v>14</v>
      </c>
      <c r="B171" s="3" t="s">
        <v>123</v>
      </c>
      <c r="C171" s="3">
        <v>0.05</v>
      </c>
      <c r="D171" s="3">
        <v>119</v>
      </c>
      <c r="E171" s="3" t="s">
        <v>9</v>
      </c>
      <c r="F171" s="53">
        <v>210</v>
      </c>
      <c r="G171" s="22">
        <v>2.5</v>
      </c>
      <c r="H171" s="54">
        <f t="shared" si="2"/>
        <v>525</v>
      </c>
    </row>
    <row r="172" spans="1:8" x14ac:dyDescent="0.25">
      <c r="A172" s="3">
        <v>15</v>
      </c>
      <c r="B172" s="3" t="s">
        <v>124</v>
      </c>
      <c r="C172" s="3">
        <v>0.03</v>
      </c>
      <c r="D172" s="3">
        <v>119</v>
      </c>
      <c r="E172" s="3" t="s">
        <v>9</v>
      </c>
      <c r="F172" s="53">
        <v>65</v>
      </c>
      <c r="G172" s="22">
        <v>1.95</v>
      </c>
      <c r="H172" s="54">
        <f t="shared" si="2"/>
        <v>126.75</v>
      </c>
    </row>
    <row r="173" spans="1:8" ht="22.5" x14ac:dyDescent="0.25">
      <c r="A173" s="3">
        <v>16</v>
      </c>
      <c r="B173" s="3" t="s">
        <v>125</v>
      </c>
      <c r="C173" s="3"/>
      <c r="D173" s="3"/>
      <c r="E173" s="3" t="s">
        <v>9</v>
      </c>
      <c r="F173" s="53">
        <v>30</v>
      </c>
      <c r="G173" s="22">
        <v>3.8</v>
      </c>
      <c r="H173" s="54">
        <f t="shared" si="2"/>
        <v>114</v>
      </c>
    </row>
    <row r="174" spans="1:8" ht="22.5" x14ac:dyDescent="0.25">
      <c r="A174" s="3">
        <v>17</v>
      </c>
      <c r="B174" s="3" t="s">
        <v>126</v>
      </c>
      <c r="C174" s="3">
        <v>0.04</v>
      </c>
      <c r="D174" s="3">
        <v>119</v>
      </c>
      <c r="E174" s="3" t="s">
        <v>9</v>
      </c>
      <c r="F174" s="53">
        <v>750</v>
      </c>
      <c r="G174" s="22">
        <v>1.8</v>
      </c>
      <c r="H174" s="54">
        <f t="shared" si="2"/>
        <v>1350</v>
      </c>
    </row>
    <row r="175" spans="1:8" ht="22.5" x14ac:dyDescent="0.25">
      <c r="A175" s="3">
        <v>18</v>
      </c>
      <c r="B175" s="3" t="s">
        <v>127</v>
      </c>
      <c r="C175" s="3">
        <v>0.02</v>
      </c>
      <c r="D175" s="3">
        <v>119</v>
      </c>
      <c r="E175" s="3" t="s">
        <v>9</v>
      </c>
      <c r="F175" s="53">
        <v>360</v>
      </c>
      <c r="G175" s="22">
        <v>1.8</v>
      </c>
      <c r="H175" s="54">
        <f t="shared" si="2"/>
        <v>648</v>
      </c>
    </row>
    <row r="176" spans="1:8" ht="22.5" x14ac:dyDescent="0.25">
      <c r="A176" s="3">
        <v>19</v>
      </c>
      <c r="B176" s="2" t="s">
        <v>128</v>
      </c>
      <c r="C176" s="2">
        <v>0.04</v>
      </c>
      <c r="D176" s="2">
        <v>119</v>
      </c>
      <c r="E176" s="3" t="s">
        <v>9</v>
      </c>
      <c r="F176" s="53">
        <v>190</v>
      </c>
      <c r="G176" s="22">
        <v>3</v>
      </c>
      <c r="H176" s="54">
        <f t="shared" si="2"/>
        <v>570</v>
      </c>
    </row>
    <row r="177" spans="1:8" ht="22.5" x14ac:dyDescent="0.25">
      <c r="A177" s="3">
        <v>20</v>
      </c>
      <c r="B177" s="2" t="s">
        <v>129</v>
      </c>
      <c r="C177" s="2">
        <v>0.03</v>
      </c>
      <c r="D177" s="2">
        <v>119</v>
      </c>
      <c r="E177" s="3" t="s">
        <v>9</v>
      </c>
      <c r="F177" s="53">
        <v>70</v>
      </c>
      <c r="G177" s="22">
        <v>4.8</v>
      </c>
      <c r="H177" s="54">
        <f t="shared" si="2"/>
        <v>336</v>
      </c>
    </row>
    <row r="178" spans="1:8" ht="22.5" x14ac:dyDescent="0.25">
      <c r="A178" s="3">
        <v>21</v>
      </c>
      <c r="B178" s="3" t="s">
        <v>130</v>
      </c>
      <c r="C178" s="3"/>
      <c r="D178" s="3"/>
      <c r="E178" s="3" t="s">
        <v>9</v>
      </c>
      <c r="F178" s="53">
        <v>20</v>
      </c>
      <c r="G178" s="22">
        <v>1.8</v>
      </c>
      <c r="H178" s="54">
        <f t="shared" si="2"/>
        <v>36</v>
      </c>
    </row>
    <row r="179" spans="1:8" x14ac:dyDescent="0.25">
      <c r="A179" s="3">
        <v>23</v>
      </c>
      <c r="B179" s="3" t="s">
        <v>131</v>
      </c>
      <c r="C179" s="3">
        <v>0.03</v>
      </c>
      <c r="D179" s="3">
        <v>119</v>
      </c>
      <c r="E179" s="3" t="s">
        <v>28</v>
      </c>
      <c r="F179" s="53">
        <v>30</v>
      </c>
      <c r="G179" s="22">
        <v>8.5</v>
      </c>
      <c r="H179" s="54">
        <f t="shared" si="2"/>
        <v>255</v>
      </c>
    </row>
    <row r="180" spans="1:8" ht="22.5" x14ac:dyDescent="0.25">
      <c r="A180" s="3">
        <v>24</v>
      </c>
      <c r="B180" s="2" t="s">
        <v>132</v>
      </c>
      <c r="C180" s="2">
        <v>0.02</v>
      </c>
      <c r="D180" s="2">
        <v>119</v>
      </c>
      <c r="E180" s="3" t="s">
        <v>28</v>
      </c>
      <c r="F180" s="53">
        <v>120</v>
      </c>
      <c r="G180" s="22">
        <v>9.8000000000000007</v>
      </c>
      <c r="H180" s="54">
        <f t="shared" si="2"/>
        <v>1176</v>
      </c>
    </row>
    <row r="181" spans="1:8" x14ac:dyDescent="0.25">
      <c r="A181" s="3">
        <v>25</v>
      </c>
      <c r="B181" s="2" t="s">
        <v>133</v>
      </c>
      <c r="C181" s="2">
        <v>0.03</v>
      </c>
      <c r="D181" s="2">
        <v>119</v>
      </c>
      <c r="E181" s="3" t="s">
        <v>134</v>
      </c>
      <c r="F181" s="53">
        <v>60</v>
      </c>
      <c r="G181" s="22">
        <v>30</v>
      </c>
      <c r="H181" s="54">
        <f t="shared" si="2"/>
        <v>1800</v>
      </c>
    </row>
    <row r="182" spans="1:8" ht="22.5" x14ac:dyDescent="0.25">
      <c r="A182" s="3">
        <v>26</v>
      </c>
      <c r="B182" s="3" t="s">
        <v>135</v>
      </c>
      <c r="C182" s="2">
        <v>0.03</v>
      </c>
      <c r="D182" s="2">
        <v>119</v>
      </c>
      <c r="E182" s="3" t="s">
        <v>28</v>
      </c>
      <c r="F182" s="53">
        <v>170</v>
      </c>
      <c r="G182" s="22">
        <v>25</v>
      </c>
      <c r="H182" s="54">
        <f t="shared" si="2"/>
        <v>4250</v>
      </c>
    </row>
    <row r="183" spans="1:8" ht="22.5" x14ac:dyDescent="0.25">
      <c r="A183" s="3">
        <v>27</v>
      </c>
      <c r="B183" s="3" t="s">
        <v>136</v>
      </c>
      <c r="C183" s="2">
        <v>0.03</v>
      </c>
      <c r="D183" s="2">
        <v>119</v>
      </c>
      <c r="E183" s="3" t="s">
        <v>28</v>
      </c>
      <c r="F183" s="53">
        <v>250</v>
      </c>
      <c r="G183" s="22">
        <v>14</v>
      </c>
      <c r="H183" s="54">
        <f t="shared" si="2"/>
        <v>3500</v>
      </c>
    </row>
    <row r="184" spans="1:8" x14ac:dyDescent="0.25">
      <c r="A184" s="3">
        <v>28</v>
      </c>
      <c r="B184" s="3" t="s">
        <v>137</v>
      </c>
      <c r="C184" s="2">
        <v>0.03</v>
      </c>
      <c r="D184" s="2">
        <v>119</v>
      </c>
      <c r="E184" s="3" t="s">
        <v>28</v>
      </c>
      <c r="F184" s="53">
        <v>210</v>
      </c>
      <c r="G184" s="22">
        <v>15</v>
      </c>
      <c r="H184" s="54">
        <f t="shared" si="2"/>
        <v>3150</v>
      </c>
    </row>
    <row r="185" spans="1:8" ht="22.5" x14ac:dyDescent="0.25">
      <c r="A185" s="3">
        <v>29</v>
      </c>
      <c r="B185" s="3" t="s">
        <v>138</v>
      </c>
      <c r="C185" s="3">
        <v>0.03</v>
      </c>
      <c r="D185" s="3">
        <v>119</v>
      </c>
      <c r="E185" s="3" t="s">
        <v>9</v>
      </c>
      <c r="F185" s="53">
        <v>345</v>
      </c>
      <c r="G185" s="22">
        <v>1.9</v>
      </c>
      <c r="H185" s="54">
        <f t="shared" si="2"/>
        <v>655.5</v>
      </c>
    </row>
    <row r="186" spans="1:8" x14ac:dyDescent="0.25">
      <c r="A186" s="3">
        <v>30</v>
      </c>
      <c r="B186" s="3" t="s">
        <v>139</v>
      </c>
      <c r="C186" s="3">
        <v>0.01</v>
      </c>
      <c r="D186" s="3">
        <v>119</v>
      </c>
      <c r="E186" s="3" t="s">
        <v>9</v>
      </c>
      <c r="F186" s="53">
        <v>30</v>
      </c>
      <c r="G186" s="22">
        <v>1.5</v>
      </c>
      <c r="H186" s="54">
        <f t="shared" si="2"/>
        <v>45</v>
      </c>
    </row>
    <row r="187" spans="1:8" ht="22.5" x14ac:dyDescent="0.25">
      <c r="A187" s="3">
        <v>31</v>
      </c>
      <c r="B187" s="3" t="s">
        <v>140</v>
      </c>
      <c r="C187" s="3">
        <v>0.03</v>
      </c>
      <c r="D187" s="3">
        <v>119</v>
      </c>
      <c r="E187" s="3" t="s">
        <v>9</v>
      </c>
      <c r="F187" s="53">
        <v>228</v>
      </c>
      <c r="G187" s="22">
        <v>2</v>
      </c>
      <c r="H187" s="54">
        <f t="shared" si="2"/>
        <v>456</v>
      </c>
    </row>
    <row r="188" spans="1:8" ht="21" x14ac:dyDescent="0.25">
      <c r="A188" s="3"/>
      <c r="B188" s="83"/>
      <c r="C188" s="83"/>
      <c r="D188" s="83"/>
      <c r="E188" s="83"/>
      <c r="F188" s="4"/>
      <c r="G188" s="59" t="s">
        <v>11</v>
      </c>
      <c r="H188" s="55">
        <f>SUM(H159:H187)</f>
        <v>32552.25</v>
      </c>
    </row>
    <row r="189" spans="1:8" x14ac:dyDescent="0.25">
      <c r="A189" s="3"/>
      <c r="B189" s="83"/>
      <c r="C189" s="83"/>
      <c r="D189" s="83"/>
      <c r="E189" s="83"/>
      <c r="F189" s="4"/>
      <c r="G189" s="59" t="s">
        <v>20</v>
      </c>
      <c r="H189" s="55">
        <f>H188*13%</f>
        <v>4231.7925000000005</v>
      </c>
    </row>
    <row r="190" spans="1:8" ht="21" x14ac:dyDescent="0.25">
      <c r="A190" s="3"/>
      <c r="B190" s="83"/>
      <c r="C190" s="83"/>
      <c r="D190" s="83"/>
      <c r="E190" s="83"/>
      <c r="F190" s="4"/>
      <c r="G190" s="59" t="s">
        <v>13</v>
      </c>
      <c r="H190" s="55">
        <f>SUM(H188:H189)</f>
        <v>36784.042500000003</v>
      </c>
    </row>
    <row r="191" spans="1:8" x14ac:dyDescent="0.25">
      <c r="A191" s="6"/>
      <c r="B191" s="7"/>
      <c r="C191" s="7"/>
      <c r="D191" s="7"/>
      <c r="E191" s="8"/>
      <c r="F191" s="8"/>
      <c r="G191" s="26"/>
      <c r="H191" s="26"/>
    </row>
    <row r="192" spans="1:8" x14ac:dyDescent="0.25">
      <c r="A192" s="82" t="s">
        <v>141</v>
      </c>
      <c r="B192" s="82"/>
      <c r="C192" s="82"/>
      <c r="D192" s="82"/>
      <c r="E192" s="82"/>
      <c r="F192" s="82"/>
      <c r="G192" s="82"/>
      <c r="H192" s="82"/>
    </row>
    <row r="193" spans="1:8" ht="52.5" x14ac:dyDescent="0.25">
      <c r="A193" s="38" t="s">
        <v>1</v>
      </c>
      <c r="B193" s="38" t="s">
        <v>2</v>
      </c>
      <c r="C193" s="38" t="s">
        <v>144</v>
      </c>
      <c r="D193" s="38" t="s">
        <v>143</v>
      </c>
      <c r="E193" s="38" t="s">
        <v>147</v>
      </c>
      <c r="F193" s="37" t="s">
        <v>164</v>
      </c>
      <c r="G193" s="39" t="s">
        <v>5</v>
      </c>
      <c r="H193" s="37" t="s">
        <v>165</v>
      </c>
    </row>
    <row r="194" spans="1:8" ht="33.75" x14ac:dyDescent="0.25">
      <c r="A194" s="3">
        <v>1</v>
      </c>
      <c r="B194" s="3" t="s">
        <v>148</v>
      </c>
      <c r="C194" s="3">
        <v>0.08</v>
      </c>
      <c r="D194" s="3">
        <v>119</v>
      </c>
      <c r="E194" s="3" t="s">
        <v>9</v>
      </c>
      <c r="F194" s="57">
        <v>330</v>
      </c>
      <c r="G194" s="22">
        <v>1.6</v>
      </c>
      <c r="H194" s="54">
        <f>G194*F194</f>
        <v>528</v>
      </c>
    </row>
    <row r="195" spans="1:8" ht="33.75" x14ac:dyDescent="0.25">
      <c r="A195" s="3">
        <v>2</v>
      </c>
      <c r="B195" s="3" t="s">
        <v>142</v>
      </c>
      <c r="C195" s="3">
        <v>0.25</v>
      </c>
      <c r="D195" s="3">
        <v>119</v>
      </c>
      <c r="E195" s="3" t="s">
        <v>9</v>
      </c>
      <c r="F195" s="57">
        <v>9200</v>
      </c>
      <c r="G195" s="22">
        <v>1.6</v>
      </c>
      <c r="H195" s="54">
        <f>G195*F195</f>
        <v>14720</v>
      </c>
    </row>
    <row r="196" spans="1:8" ht="21" x14ac:dyDescent="0.25">
      <c r="A196" s="13"/>
      <c r="B196" s="12"/>
      <c r="C196" s="12"/>
      <c r="D196" s="12"/>
      <c r="E196" s="12"/>
      <c r="F196" s="5"/>
      <c r="G196" s="59" t="s">
        <v>11</v>
      </c>
      <c r="H196" s="55">
        <f>SUM(H194:H195)</f>
        <v>15248</v>
      </c>
    </row>
    <row r="197" spans="1:8" x14ac:dyDescent="0.25">
      <c r="A197" s="5"/>
      <c r="B197" s="12"/>
      <c r="C197" s="12"/>
      <c r="D197" s="12"/>
      <c r="E197" s="12"/>
      <c r="F197" s="5"/>
      <c r="G197" s="59" t="s">
        <v>20</v>
      </c>
      <c r="H197" s="55">
        <f>H196*13%</f>
        <v>1982.24</v>
      </c>
    </row>
    <row r="198" spans="1:8" ht="21" x14ac:dyDescent="0.25">
      <c r="A198" s="5"/>
      <c r="B198" s="12"/>
      <c r="C198" s="12"/>
      <c r="D198" s="12"/>
      <c r="E198" s="12"/>
      <c r="F198" s="5"/>
      <c r="G198" s="59" t="s">
        <v>13</v>
      </c>
      <c r="H198" s="58">
        <f>SUM(H196:H197)</f>
        <v>17230.240000000002</v>
      </c>
    </row>
    <row r="199" spans="1:8" ht="31.5" x14ac:dyDescent="0.25">
      <c r="A199" s="14"/>
      <c r="B199" s="15"/>
      <c r="C199" s="15"/>
      <c r="D199" s="15"/>
      <c r="E199" s="15"/>
      <c r="F199" s="15"/>
      <c r="G199" s="60" t="s">
        <v>150</v>
      </c>
      <c r="H199" s="55">
        <f>H196+H188+H152+H94+H54+H47+H37+H29+H22+H15+H6</f>
        <v>190999.84999999998</v>
      </c>
    </row>
    <row r="200" spans="1:8" x14ac:dyDescent="0.25">
      <c r="A200" s="14"/>
      <c r="B200" s="15"/>
      <c r="C200" s="15"/>
      <c r="D200" s="15"/>
      <c r="E200" s="15"/>
      <c r="F200" s="15"/>
      <c r="G200" s="60" t="s">
        <v>12</v>
      </c>
      <c r="H200" s="55">
        <f>H199*13%</f>
        <v>24829.980499999998</v>
      </c>
    </row>
    <row r="201" spans="1:8" ht="31.5" x14ac:dyDescent="0.25">
      <c r="A201" s="14"/>
      <c r="B201" s="15"/>
      <c r="C201" s="15"/>
      <c r="D201" s="15"/>
      <c r="E201" s="15"/>
      <c r="F201" s="15"/>
      <c r="G201" s="60" t="s">
        <v>151</v>
      </c>
      <c r="H201" s="55">
        <f>SUM(H199:H200)</f>
        <v>215829.83049999998</v>
      </c>
    </row>
    <row r="211" spans="6:6" x14ac:dyDescent="0.25">
      <c r="F211" s="35"/>
    </row>
  </sheetData>
  <mergeCells count="23">
    <mergeCell ref="A19:H19"/>
    <mergeCell ref="B1:H1"/>
    <mergeCell ref="A2:H2"/>
    <mergeCell ref="A9:H9"/>
    <mergeCell ref="A10:H10"/>
    <mergeCell ref="A18:H18"/>
    <mergeCell ref="B154:E154"/>
    <mergeCell ref="A26:H26"/>
    <mergeCell ref="A32:H32"/>
    <mergeCell ref="A33:H33"/>
    <mergeCell ref="A40:H40"/>
    <mergeCell ref="A41:H41"/>
    <mergeCell ref="A51:H51"/>
    <mergeCell ref="A57:H57"/>
    <mergeCell ref="A58:H58"/>
    <mergeCell ref="A98:H98"/>
    <mergeCell ref="B152:E152"/>
    <mergeCell ref="B153:E153"/>
    <mergeCell ref="A156:H157"/>
    <mergeCell ref="B188:E188"/>
    <mergeCell ref="B189:E189"/>
    <mergeCell ref="B190:E190"/>
    <mergeCell ref="A192:H1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ΣΥΝΟΛΙΚΟΣ</vt:lpstr>
      <vt:lpstr>ΔΙΑΓΩΝΙΣΜΟΥ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DIMOS DAFNIS - YMITTOU</dc:creator>
  <cp:lastModifiedBy>Μαρία Αντωνάτου</cp:lastModifiedBy>
  <cp:lastPrinted>2024-09-26T06:12:59Z</cp:lastPrinted>
  <dcterms:created xsi:type="dcterms:W3CDTF">2024-09-03T05:22:04Z</dcterms:created>
  <dcterms:modified xsi:type="dcterms:W3CDTF">2024-11-18T10:18:37Z</dcterms:modified>
</cp:coreProperties>
</file>